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80" windowWidth="9375" windowHeight="4095" tabRatio="604"/>
  </bookViews>
  <sheets>
    <sheet name="Tábor 2017 munkatábla" sheetId="2" r:id="rId1"/>
  </sheets>
  <definedNames>
    <definedName name="_xlnm.Print_Area" localSheetId="0">'Tábor 2017 munkatábla'!$A$1:$K$200</definedName>
  </definedNames>
  <calcPr calcId="144525"/>
</workbook>
</file>

<file path=xl/calcChain.xml><?xml version="1.0" encoding="utf-8"?>
<calcChain xmlns="http://schemas.openxmlformats.org/spreadsheetml/2006/main">
  <c r="C124" i="2" l="1"/>
  <c r="D124" i="2"/>
  <c r="E124" i="2"/>
  <c r="F124" i="2"/>
  <c r="K124" i="2"/>
  <c r="J124" i="2"/>
  <c r="F123" i="2"/>
  <c r="K157" i="2" l="1"/>
  <c r="K161" i="2"/>
  <c r="K169" i="2"/>
  <c r="K186" i="2"/>
  <c r="K180" i="2"/>
  <c r="J138" i="2"/>
  <c r="F164" i="2"/>
  <c r="K17" i="2"/>
  <c r="J17" i="2"/>
  <c r="E17" i="2"/>
  <c r="D17" i="2"/>
  <c r="C17" i="2"/>
  <c r="F16" i="2"/>
  <c r="F17" i="2" s="1"/>
  <c r="C13" i="2"/>
  <c r="D13" i="2"/>
  <c r="E13" i="2"/>
  <c r="J13" i="2"/>
  <c r="K13" i="2"/>
  <c r="F12" i="2"/>
  <c r="F13" i="2" s="1"/>
  <c r="E9" i="2"/>
  <c r="D9" i="2"/>
  <c r="C9" i="2"/>
  <c r="F75" i="2"/>
  <c r="F74" i="2"/>
  <c r="F73" i="2"/>
  <c r="F60" i="2"/>
  <c r="F61" i="2"/>
  <c r="F63" i="2"/>
  <c r="F62" i="2"/>
  <c r="F65" i="2"/>
  <c r="F69" i="2"/>
  <c r="F64" i="2"/>
  <c r="F59" i="2"/>
  <c r="F68" i="2"/>
  <c r="F67" i="2"/>
  <c r="F66" i="2"/>
  <c r="F127" i="2"/>
  <c r="F168" i="2"/>
  <c r="F55" i="2"/>
  <c r="F56" i="2" s="1"/>
  <c r="F76" i="2" l="1"/>
  <c r="F70" i="2"/>
  <c r="C81" i="2"/>
  <c r="D81" i="2"/>
  <c r="E81" i="2"/>
  <c r="K81" i="2"/>
  <c r="J81" i="2"/>
  <c r="F80" i="2"/>
  <c r="F79" i="2"/>
  <c r="F81" i="2" s="1"/>
  <c r="F151" i="2"/>
  <c r="F179" i="2"/>
  <c r="F180" i="2" s="1"/>
  <c r="C180" i="2"/>
  <c r="D180" i="2"/>
  <c r="E180" i="2"/>
  <c r="J180" i="2"/>
  <c r="C157" i="2"/>
  <c r="D157" i="2"/>
  <c r="E157" i="2"/>
  <c r="J157" i="2"/>
  <c r="F156" i="2"/>
  <c r="F155" i="2"/>
  <c r="F32" i="2"/>
  <c r="F36" i="2"/>
  <c r="F33" i="2"/>
  <c r="F157" i="2" l="1"/>
  <c r="F119" i="2"/>
  <c r="F118" i="2"/>
  <c r="F117" i="2"/>
  <c r="F116" i="2"/>
  <c r="F175" i="2"/>
  <c r="F174" i="2"/>
  <c r="F173" i="2"/>
  <c r="F172" i="2"/>
  <c r="K47" i="2"/>
  <c r="E47" i="2"/>
  <c r="D47" i="2"/>
  <c r="C47" i="2"/>
  <c r="J47" i="2"/>
  <c r="F45" i="2"/>
  <c r="F47" i="2" s="1"/>
  <c r="F35" i="2"/>
  <c r="F34" i="2"/>
  <c r="F141" i="2"/>
  <c r="F142" i="2"/>
  <c r="J186" i="2"/>
  <c r="F186" i="2"/>
  <c r="E186" i="2"/>
  <c r="C186" i="2"/>
  <c r="D186" i="2"/>
  <c r="F46" i="2"/>
  <c r="F24" i="2"/>
  <c r="D52" i="2"/>
  <c r="F50" i="2"/>
  <c r="F51" i="2"/>
  <c r="F41" i="2"/>
  <c r="F161" i="2"/>
  <c r="F20" i="2"/>
  <c r="F133" i="2"/>
  <c r="F132" i="2"/>
  <c r="F131" i="2"/>
  <c r="F28" i="2"/>
  <c r="F106" i="2"/>
  <c r="F94" i="2"/>
  <c r="K9" i="2"/>
  <c r="J9" i="2"/>
  <c r="F8" i="2"/>
  <c r="F9" i="2" s="1"/>
  <c r="F147" i="2"/>
  <c r="F146" i="2"/>
  <c r="J161" i="2"/>
  <c r="D161" i="2"/>
  <c r="E161" i="2"/>
  <c r="C161" i="2"/>
  <c r="F52" i="2" l="1"/>
  <c r="F37" i="2"/>
  <c r="K176" i="2"/>
  <c r="K25" i="2" l="1"/>
  <c r="K91" i="2" l="1"/>
  <c r="J91" i="2"/>
  <c r="F91" i="2"/>
  <c r="E91" i="2"/>
  <c r="D91" i="2"/>
  <c r="C91" i="2"/>
  <c r="K42" i="2" l="1"/>
  <c r="J42" i="2"/>
  <c r="F42" i="2"/>
  <c r="E42" i="2"/>
  <c r="D42" i="2"/>
  <c r="C42" i="2"/>
  <c r="K37" i="2"/>
  <c r="J37" i="2"/>
  <c r="E37" i="2"/>
  <c r="D37" i="2"/>
  <c r="C37" i="2"/>
  <c r="K165" i="2" l="1"/>
  <c r="D138" i="2"/>
  <c r="E138" i="2"/>
  <c r="F138" i="2"/>
  <c r="C138" i="2"/>
  <c r="C176" i="2" l="1"/>
  <c r="E95" i="2"/>
  <c r="E97" i="2" s="1"/>
  <c r="K56" i="2" l="1"/>
  <c r="J56" i="2"/>
  <c r="E56" i="2"/>
  <c r="D56" i="2"/>
  <c r="C56" i="2"/>
  <c r="D70" i="2"/>
  <c r="J165" i="2" l="1"/>
  <c r="F165" i="2"/>
  <c r="E165" i="2"/>
  <c r="D165" i="2"/>
  <c r="C165" i="2"/>
  <c r="J169" i="2" l="1"/>
  <c r="F169" i="2"/>
  <c r="E169" i="2"/>
  <c r="C169" i="2"/>
  <c r="K148" i="2" l="1"/>
  <c r="K138" i="2"/>
  <c r="K134" i="2"/>
  <c r="K76" i="2"/>
  <c r="K70" i="2"/>
  <c r="K52" i="2"/>
  <c r="J52" i="2" l="1"/>
  <c r="J148" i="2" l="1"/>
  <c r="F148" i="2"/>
  <c r="E148" i="2"/>
  <c r="D148" i="2"/>
  <c r="C148" i="2"/>
  <c r="J70" i="2"/>
  <c r="E70" i="2"/>
  <c r="C70" i="2"/>
  <c r="E52" i="2"/>
  <c r="C52" i="2"/>
  <c r="J134" i="2"/>
  <c r="F134" i="2"/>
  <c r="E134" i="2"/>
  <c r="D134" i="2"/>
  <c r="C134" i="2"/>
  <c r="J152" i="2"/>
  <c r="F152" i="2"/>
  <c r="E152" i="2"/>
  <c r="D152" i="2"/>
  <c r="C152" i="2"/>
  <c r="K152" i="2"/>
  <c r="J176" i="2" l="1"/>
  <c r="D176" i="2"/>
  <c r="E176" i="2"/>
  <c r="F176" i="2"/>
  <c r="J143" i="2"/>
  <c r="D143" i="2"/>
  <c r="E143" i="2"/>
  <c r="F143" i="2"/>
  <c r="C143" i="2"/>
  <c r="D120" i="2"/>
  <c r="E120" i="2"/>
  <c r="F120" i="2"/>
  <c r="C120" i="2"/>
  <c r="K107" i="2"/>
  <c r="K109" i="2" s="1"/>
  <c r="J107" i="2"/>
  <c r="D107" i="2"/>
  <c r="D109" i="2" s="1"/>
  <c r="E107" i="2"/>
  <c r="E109" i="2" s="1"/>
  <c r="F107" i="2"/>
  <c r="F109" i="2" s="1"/>
  <c r="C107" i="2"/>
  <c r="C109" i="2" s="1"/>
  <c r="D29" i="2"/>
  <c r="J76" i="2"/>
  <c r="D76" i="2"/>
  <c r="E76" i="2"/>
  <c r="C76" i="2"/>
  <c r="J109" i="2" l="1"/>
  <c r="J196" i="2" s="1"/>
  <c r="K143" i="2"/>
  <c r="J21" i="2" l="1"/>
  <c r="F21" i="2"/>
  <c r="E21" i="2"/>
  <c r="D21" i="2"/>
  <c r="C21" i="2"/>
  <c r="K21" i="2"/>
  <c r="J120" i="2" l="1"/>
  <c r="K128" i="2"/>
  <c r="K188" i="2" s="1"/>
  <c r="J128" i="2"/>
  <c r="J188" i="2" s="1"/>
  <c r="F128" i="2"/>
  <c r="F188" i="2" s="1"/>
  <c r="E128" i="2"/>
  <c r="E188" i="2" s="1"/>
  <c r="D128" i="2"/>
  <c r="C128" i="2"/>
  <c r="C188" i="2" s="1"/>
  <c r="K120" i="2"/>
  <c r="J95" i="2" l="1"/>
  <c r="F95" i="2"/>
  <c r="F97" i="2" s="1"/>
  <c r="D95" i="2"/>
  <c r="D97" i="2" s="1"/>
  <c r="C95" i="2"/>
  <c r="C97" i="2" s="1"/>
  <c r="J97" i="2" l="1"/>
  <c r="J194" i="2" s="1"/>
  <c r="D194" i="2"/>
  <c r="K95" i="2"/>
  <c r="K97" i="2" s="1"/>
  <c r="J29" i="2"/>
  <c r="F29" i="2"/>
  <c r="E29" i="2"/>
  <c r="C29" i="2"/>
  <c r="K29" i="2"/>
  <c r="K83" i="2" s="1"/>
  <c r="K196" i="2" l="1"/>
  <c r="K194" i="2"/>
  <c r="K198" i="2" l="1"/>
  <c r="C25" i="2"/>
  <c r="C83" i="2" s="1"/>
  <c r="D25" i="2"/>
  <c r="D83" i="2" s="1"/>
  <c r="E25" i="2"/>
  <c r="E83" i="2" s="1"/>
  <c r="F25" i="2"/>
  <c r="F83" i="2" s="1"/>
  <c r="J25" i="2"/>
  <c r="J83" i="2" s="1"/>
  <c r="F194" i="2" l="1"/>
  <c r="C192" i="2" l="1"/>
  <c r="F196" i="2"/>
  <c r="C194" i="2"/>
  <c r="J198" i="2" l="1"/>
  <c r="D196" i="2"/>
  <c r="E196" i="2"/>
  <c r="F198" i="2" l="1"/>
  <c r="E194" i="2"/>
  <c r="F192" i="2" l="1"/>
  <c r="F200" i="2" s="1"/>
  <c r="K192" i="2" l="1"/>
  <c r="K200" i="2" s="1"/>
  <c r="C196" i="2"/>
  <c r="E198" i="2"/>
  <c r="D192" i="2" l="1"/>
  <c r="E192" i="2"/>
  <c r="E200" i="2" s="1"/>
  <c r="J192" i="2"/>
  <c r="J200" i="2" s="1"/>
  <c r="C198" i="2"/>
  <c r="C200" i="2" s="1"/>
  <c r="D169" i="2" l="1"/>
  <c r="D188" i="2" s="1"/>
  <c r="D198" i="2" l="1"/>
  <c r="D200" i="2" s="1"/>
</calcChain>
</file>

<file path=xl/sharedStrings.xml><?xml version="1.0" encoding="utf-8"?>
<sst xmlns="http://schemas.openxmlformats.org/spreadsheetml/2006/main" count="218" uniqueCount="159">
  <si>
    <t>Táborozók létszáma</t>
  </si>
  <si>
    <t>Tábor helye</t>
  </si>
  <si>
    <t>Napok száma</t>
  </si>
  <si>
    <t>Igényelt támogatás</t>
  </si>
  <si>
    <t>Javasolt támogatás</t>
  </si>
  <si>
    <t>összesen:</t>
  </si>
  <si>
    <t>Önálló intézmények</t>
  </si>
  <si>
    <t>Civil szervezetek</t>
  </si>
  <si>
    <t>Civil szervezetek mindösszesen:</t>
  </si>
  <si>
    <t>Iskolák mindösszesen:</t>
  </si>
  <si>
    <t>Iskolák</t>
  </si>
  <si>
    <t>Önálló intézmények mindösszesen:</t>
  </si>
  <si>
    <t>gólyatábor</t>
  </si>
  <si>
    <t>Összesen:</t>
  </si>
  <si>
    <t>cserkésztábor</t>
  </si>
  <si>
    <t>Kísérők</t>
  </si>
  <si>
    <t>Táborozók összlétszáma</t>
  </si>
  <si>
    <t>Részvétel költsége egy főre</t>
  </si>
  <si>
    <t xml:space="preserve">      Gyermekévek Honismereti Kulturális és Természetjáró Egyesület</t>
  </si>
  <si>
    <t>vízi vándortábor</t>
  </si>
  <si>
    <t>18 év felett</t>
  </si>
  <si>
    <t>18 év alatt</t>
  </si>
  <si>
    <t xml:space="preserve"> Pályázó neve, tábor tipusa</t>
  </si>
  <si>
    <t>Balatonszemes</t>
  </si>
  <si>
    <t>Balatonalmádi-Káptalanfüred</t>
  </si>
  <si>
    <t>hagyományos gólyatábor</t>
  </si>
  <si>
    <t>Tata</t>
  </si>
  <si>
    <t>Óvodák</t>
  </si>
  <si>
    <t>Balatonfenyves</t>
  </si>
  <si>
    <t>turisztikai tábor</t>
  </si>
  <si>
    <t>Kismaros</t>
  </si>
  <si>
    <t xml:space="preserve">edzőtábor </t>
  </si>
  <si>
    <t>Varbóc</t>
  </si>
  <si>
    <t xml:space="preserve">     Újpesti Hajós Klub Vízitúrázó Alapítvány</t>
  </si>
  <si>
    <t>labdarúgó edzőtábor</t>
  </si>
  <si>
    <t xml:space="preserve">      Aschner Lipót Természetjáró Egyesület </t>
  </si>
  <si>
    <t>Óvodák mindösszesen:</t>
  </si>
  <si>
    <t xml:space="preserve">      Kono Karate Klub</t>
  </si>
  <si>
    <t>diákönkormányzati tábor</t>
  </si>
  <si>
    <t>nomád sátortábor</t>
  </si>
  <si>
    <t>Velencei Ifjúsági Tábor</t>
  </si>
  <si>
    <t>Katalinpusztai Ifjúsági Tábor</t>
  </si>
  <si>
    <t xml:space="preserve">      Lázár Ervin Általános Iskola</t>
  </si>
  <si>
    <t xml:space="preserve">      Kerekerdő Egyesület</t>
  </si>
  <si>
    <t xml:space="preserve">      Újpesti Bajza József Általános Iskola</t>
  </si>
  <si>
    <t>Balatonakali</t>
  </si>
  <si>
    <t xml:space="preserve">      Újpesti Homoktövis Általános Iskola</t>
  </si>
  <si>
    <t xml:space="preserve">      Újpesti Károlyi István Általános Iskola és Gimnázium</t>
  </si>
  <si>
    <t xml:space="preserve">      Újpesti Csokonai Vitéz Mihály Általános Iskola és Gimnázium</t>
  </si>
  <si>
    <t xml:space="preserve">      Újpesti Általános Iskola és Egységes Gyógypedagógiai Módszertani Intézmény</t>
  </si>
  <si>
    <t xml:space="preserve">      Deák Ovi Gyermekeiért Alapítvány</t>
  </si>
  <si>
    <t>idegen nyelvi tábor</t>
  </si>
  <si>
    <t xml:space="preserve">      KAI SEI Karate Sportegyesület</t>
  </si>
  <si>
    <t>karate sporttábor</t>
  </si>
  <si>
    <t xml:space="preserve">     Újpesti Babits Mihály Gimnázium</t>
  </si>
  <si>
    <t xml:space="preserve">      Megyeri Tigrisek Közhasznú Kosárlabda Klub</t>
  </si>
  <si>
    <t>testi és szellemi fejlesztő tábor</t>
  </si>
  <si>
    <t xml:space="preserve">vízi vándor tábor </t>
  </si>
  <si>
    <t>Gyomaendrőd</t>
  </si>
  <si>
    <t>szaktábor</t>
  </si>
  <si>
    <t xml:space="preserve">      Magyar Cserkészszövetség Újpesten működő 1918. sz. Xantus János cserkészcsapata</t>
  </si>
  <si>
    <t>tájfutó és szabadidős tábor</t>
  </si>
  <si>
    <t>futsaltábor</t>
  </si>
  <si>
    <t>-</t>
  </si>
  <si>
    <t>kerékpáros vándortábor</t>
  </si>
  <si>
    <t>kosárlabda tábor</t>
  </si>
  <si>
    <t>Katalinpuszta Erdészház</t>
  </si>
  <si>
    <t>tematikus nyári tábor</t>
  </si>
  <si>
    <t>vízi vándor tábor</t>
  </si>
  <si>
    <t>DÖK gólyatábor</t>
  </si>
  <si>
    <t>képzőművész tábor</t>
  </si>
  <si>
    <t>színjátszó és zenei szaktábor</t>
  </si>
  <si>
    <t>Mindszentkálla</t>
  </si>
  <si>
    <t>honismereti tábor</t>
  </si>
  <si>
    <t>Mátraháza</t>
  </si>
  <si>
    <t>Orfű</t>
  </si>
  <si>
    <t>evezős vándor és honismereti sátortábor</t>
  </si>
  <si>
    <t xml:space="preserve">      Dalos Ovi Óvoda</t>
  </si>
  <si>
    <t>életmód-edzőtábor</t>
  </si>
  <si>
    <t>Tiszafüred</t>
  </si>
  <si>
    <t xml:space="preserve">      Angol Nyelvet Emelt Szinten Oktató Általános Iskola</t>
  </si>
  <si>
    <t>Nyitraperjés (Prašice), Szlovákia</t>
  </si>
  <si>
    <t xml:space="preserve">      Karinthy Frigyes Óvoda</t>
  </si>
  <si>
    <t>nyári kézműves ovis tábor</t>
  </si>
  <si>
    <t xml:space="preserve">      Újpest Önkormányzatának Szociális Intézménye, Család- és Gyermekjóléti Központ</t>
  </si>
  <si>
    <t>közösségfejlesztő, prevenciós, készségfejlesztő, természetvédelmi, helyismereti és sporttábor</t>
  </si>
  <si>
    <t>élmény- és alkotótábor</t>
  </si>
  <si>
    <t>Leányfalu - Dunaharaszti</t>
  </si>
  <si>
    <t>Dunakiliti - Ásványráró</t>
  </si>
  <si>
    <t xml:space="preserve">      Budapesti Műszaki Szakképzési Centrum Újpesti Két Tanítási Nyelvű Műszaki Szakgimnáziuma és Szakközépiskolája</t>
  </si>
  <si>
    <t>helyismereti-turisztikai tábor</t>
  </si>
  <si>
    <t>Fonyód-Alsóbélatelep</t>
  </si>
  <si>
    <t>mese- és alkotótábor</t>
  </si>
  <si>
    <t>játékos sporttábor</t>
  </si>
  <si>
    <t>Katalinpusztai Ifjúsági Tábor (júl. 10-15.)</t>
  </si>
  <si>
    <t>Katalinpusztai Ifjúsági Tábor (júl. 17-22.)</t>
  </si>
  <si>
    <t>Katalinpusztai Ifjúsági Tábor (júl. 31-aug. 5.)</t>
  </si>
  <si>
    <t xml:space="preserve">Jásd mellett - Bakony (július 31-aug. 9.) </t>
  </si>
  <si>
    <t xml:space="preserve">Jásd mellett - Bakony (július 19-28.) </t>
  </si>
  <si>
    <t>nyelvi tábor</t>
  </si>
  <si>
    <t>Obersammelsdorf (Ausztria)</t>
  </si>
  <si>
    <t>életmód szaktábor</t>
  </si>
  <si>
    <t>Törökmező (Börzsöny)</t>
  </si>
  <si>
    <t>Kisköre - Tiszaug (július 7-15.)</t>
  </si>
  <si>
    <t>Budakalász - Újpest (aug. 21-30.)</t>
  </si>
  <si>
    <t>Szigetmonostor - Újpest (aug. 14-19.)</t>
  </si>
  <si>
    <t>Dunakeszi-Újpest (júl. 1-8.)</t>
  </si>
  <si>
    <t>Újpest - Szentendre (jún. 17-24.)</t>
  </si>
  <si>
    <t>Belgrád - Turnu Severin (aug. 1-12.)</t>
  </si>
  <si>
    <t xml:space="preserve">      Újpesti Karinthy Frigyes Magyar-Angol Két Tanítási Nyelvű Általános Iskola</t>
  </si>
  <si>
    <t>lovagi, honismereti és közösségépítő tábor</t>
  </si>
  <si>
    <t>Balatoncsicsó</t>
  </si>
  <si>
    <t>Balatonkenese</t>
  </si>
  <si>
    <t>Káloz</t>
  </si>
  <si>
    <t>Gyenesdiás</t>
  </si>
  <si>
    <t>családos sporttábor</t>
  </si>
  <si>
    <t xml:space="preserve">     Újpesti Szűcs Sándor Általános Iskola</t>
  </si>
  <si>
    <t>Szalafő</t>
  </si>
  <si>
    <t>öko-, környezetvédelmi és testkultúra fejlesztési tábor</t>
  </si>
  <si>
    <t>Hegykő - Sopron</t>
  </si>
  <si>
    <t>Agárd</t>
  </si>
  <si>
    <t>Alsónána</t>
  </si>
  <si>
    <t>Bakonyjákó</t>
  </si>
  <si>
    <t>Kétdobony</t>
  </si>
  <si>
    <t>Szarvaskő</t>
  </si>
  <si>
    <t>Patca</t>
  </si>
  <si>
    <t>hagyományőrző élménytábor</t>
  </si>
  <si>
    <t>turisztikai és sporttábor</t>
  </si>
  <si>
    <t>Pilisszentlászló</t>
  </si>
  <si>
    <t>élménytábor (Erzsébet tábor)</t>
  </si>
  <si>
    <t>Zánka</t>
  </si>
  <si>
    <t>Kápolnásnyék</t>
  </si>
  <si>
    <t xml:space="preserve">     Budapesti Gazdasági Szakképzési Centrum Berzeviczy Gergely Két Tanítási Nyelvű Közgazdasági Szakgimnáziuma</t>
  </si>
  <si>
    <t>diákönkormányzati vezetőképzés és gólyatábor</t>
  </si>
  <si>
    <t>Óbecse, Szerbia</t>
  </si>
  <si>
    <t>környezetvédelmi, testkultúra fejlesztési kerékpár- és vándortábor</t>
  </si>
  <si>
    <t>Tokaj - Sarud</t>
  </si>
  <si>
    <t xml:space="preserve">      Közös Sport Közhasznú Egyesület</t>
  </si>
  <si>
    <t xml:space="preserve">      Vitéz Halassy Olivér Sport Egyesület</t>
  </si>
  <si>
    <t>Nagykörű - Csépa (júl. 16-29.)</t>
  </si>
  <si>
    <t>Velencei Ifjúsági Tábor (2017. aug. 22-25.)</t>
  </si>
  <si>
    <t>Velencei Ifjúsági Tábor (2017.08.25-29.)</t>
  </si>
  <si>
    <t>Orfű - Alsóörs</t>
  </si>
  <si>
    <t>Ercsi-Bár (jún. 20-30.)</t>
  </si>
  <si>
    <t xml:space="preserve">    Bp. IV. Újpesti Cigány Nemzetiségi Önkormányzat</t>
  </si>
  <si>
    <t xml:space="preserve">     Újpest Futsal Club Sportegyesület</t>
  </si>
  <si>
    <t xml:space="preserve">      Újpesti Haladás Futball Klub</t>
  </si>
  <si>
    <t>népismereti tábor</t>
  </si>
  <si>
    <t>Fonyód</t>
  </si>
  <si>
    <t>tehetséggondozó szabadidős tábor</t>
  </si>
  <si>
    <t>természetbarát tábor</t>
  </si>
  <si>
    <t>természetjáró tábor</t>
  </si>
  <si>
    <t>Katalinpusztai Erdészház</t>
  </si>
  <si>
    <t>Vásárosnamény - Verecke</t>
  </si>
  <si>
    <t xml:space="preserve">     Újpesti Könyves Kálmán Gimnázium</t>
  </si>
  <si>
    <t xml:space="preserve">     Budapesti Komplex Szakképzési Centrum Kozma Lajos Faipari Szakgimnáziuma</t>
  </si>
  <si>
    <t xml:space="preserve">      Megyer Sport Club Egyesület</t>
  </si>
  <si>
    <t>természetismereti tábor</t>
  </si>
  <si>
    <t>szabadidő és életmód tábor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</si>
</sst>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F_t_-;\-* #,##0.00\ _F_t_-;_-* &quot;-&quot;??\ _F_t_-;_-@_-"/>
    <numFmt numFmtId="164" formatCode="_-* #,##0\ _F_t_-;\-* #,##0\ _F_t_-;_-* &quot;-&quot;??\ _F_t_-;_-@_-"/>
  </numFmts>
  <fonts count="15" x14ac:knownFonts="1">
    <font>
      <sz val="10"/>
      <name val="Arial CE"/>
      <charset val="238"/>
    </font>
    <font>
      <sz val="10"/>
      <name val="Arial CE"/>
      <charset val="238"/>
    </font>
    <font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9"/>
      <name val="Times New Roman"/>
      <family val="1"/>
      <charset val="238"/>
    </font>
    <font>
      <sz val="8"/>
      <name val="Times New Roman"/>
      <family val="1"/>
      <charset val="238"/>
    </font>
    <font>
      <i/>
      <sz val="8"/>
      <name val="Times New Roman"/>
      <family val="1"/>
      <charset val="238"/>
    </font>
    <font>
      <b/>
      <i/>
      <sz val="8"/>
      <name val="Times New Roman"/>
      <family val="1"/>
      <charset val="238"/>
    </font>
    <font>
      <i/>
      <sz val="10"/>
      <name val="Times New Roman"/>
      <family val="1"/>
      <charset val="238"/>
    </font>
    <font>
      <b/>
      <i/>
      <sz val="9"/>
      <name val="Times New Roman"/>
      <family val="1"/>
      <charset val="238"/>
    </font>
    <font>
      <sz val="9"/>
      <name val="Times New Roman"/>
      <family val="1"/>
      <charset val="238"/>
    </font>
    <font>
      <b/>
      <i/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i/>
      <sz val="9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4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0" xfId="0" applyFont="1" applyAlignment="1">
      <alignment horizontal="center"/>
    </xf>
    <xf numFmtId="0" fontId="4" fillId="0" borderId="0" xfId="0" applyFont="1"/>
    <xf numFmtId="0" fontId="6" fillId="0" borderId="0" xfId="0" applyFont="1" applyBorder="1" applyAlignment="1">
      <alignment horizontal="right"/>
    </xf>
    <xf numFmtId="0" fontId="6" fillId="0" borderId="0" xfId="0" applyFont="1" applyBorder="1"/>
    <xf numFmtId="164" fontId="6" fillId="0" borderId="0" xfId="1" applyNumberFormat="1" applyFont="1" applyBorder="1"/>
    <xf numFmtId="164" fontId="6" fillId="0" borderId="0" xfId="0" applyNumberFormat="1" applyFont="1" applyBorder="1" applyAlignment="1">
      <alignment horizontal="center"/>
    </xf>
    <xf numFmtId="164" fontId="6" fillId="0" borderId="0" xfId="1" applyNumberFormat="1" applyFont="1" applyFill="1" applyBorder="1"/>
    <xf numFmtId="164" fontId="6" fillId="0" borderId="0" xfId="0" applyNumberFormat="1" applyFont="1" applyFill="1" applyBorder="1" applyAlignment="1">
      <alignment horizontal="center"/>
    </xf>
    <xf numFmtId="0" fontId="7" fillId="0" borderId="0" xfId="0" applyFont="1" applyBorder="1"/>
    <xf numFmtId="164" fontId="7" fillId="0" borderId="0" xfId="1" applyNumberFormat="1" applyFont="1" applyBorder="1"/>
    <xf numFmtId="164" fontId="8" fillId="0" borderId="0" xfId="1" applyNumberFormat="1" applyFont="1" applyBorder="1"/>
    <xf numFmtId="0" fontId="9" fillId="0" borderId="0" xfId="0" applyFont="1"/>
    <xf numFmtId="0" fontId="6" fillId="0" borderId="0" xfId="0" applyFont="1" applyBorder="1" applyAlignment="1">
      <alignment horizontal="center"/>
    </xf>
    <xf numFmtId="164" fontId="10" fillId="2" borderId="0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64" fontId="10" fillId="0" borderId="0" xfId="0" applyNumberFormat="1" applyFont="1" applyBorder="1" applyAlignment="1">
      <alignment horizontal="center" vertical="center"/>
    </xf>
    <xf numFmtId="164" fontId="10" fillId="0" borderId="0" xfId="1" applyNumberFormat="1" applyFont="1" applyBorder="1"/>
    <xf numFmtId="164" fontId="6" fillId="2" borderId="0" xfId="0" applyNumberFormat="1" applyFont="1" applyFill="1" applyBorder="1" applyAlignment="1">
      <alignment horizontal="center"/>
    </xf>
    <xf numFmtId="164" fontId="6" fillId="2" borderId="0" xfId="1" applyNumberFormat="1" applyFont="1" applyFill="1" applyBorder="1"/>
    <xf numFmtId="0" fontId="8" fillId="0" borderId="0" xfId="0" applyFont="1" applyFill="1" applyBorder="1" applyAlignment="1">
      <alignment horizontal="center" vertical="center"/>
    </xf>
    <xf numFmtId="164" fontId="10" fillId="0" borderId="0" xfId="0" applyNumberFormat="1" applyFont="1" applyFill="1" applyBorder="1" applyAlignment="1">
      <alignment horizontal="center" vertical="center"/>
    </xf>
    <xf numFmtId="164" fontId="8" fillId="0" borderId="0" xfId="1" applyNumberFormat="1" applyFont="1" applyFill="1" applyBorder="1"/>
    <xf numFmtId="0" fontId="2" fillId="0" borderId="0" xfId="0" applyFont="1" applyFill="1"/>
    <xf numFmtId="0" fontId="8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164" fontId="10" fillId="0" borderId="0" xfId="1" applyNumberFormat="1" applyFont="1" applyBorder="1" applyAlignment="1">
      <alignment horizontal="center"/>
    </xf>
    <xf numFmtId="164" fontId="10" fillId="0" borderId="0" xfId="0" applyNumberFormat="1" applyFont="1" applyBorder="1" applyAlignment="1">
      <alignment horizontal="center"/>
    </xf>
    <xf numFmtId="164" fontId="3" fillId="0" borderId="0" xfId="1" applyNumberFormat="1" applyFont="1" applyBorder="1"/>
    <xf numFmtId="0" fontId="2" fillId="0" borderId="0" xfId="0" applyFont="1" applyBorder="1" applyAlignment="1">
      <alignment horizontal="right"/>
    </xf>
    <xf numFmtId="164" fontId="2" fillId="0" borderId="0" xfId="1" applyNumberFormat="1" applyFont="1" applyBorder="1"/>
    <xf numFmtId="0" fontId="2" fillId="0" borderId="0" xfId="0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164" fontId="5" fillId="0" borderId="0" xfId="1" applyNumberFormat="1" applyFont="1" applyBorder="1" applyAlignment="1">
      <alignment horizontal="center"/>
    </xf>
    <xf numFmtId="164" fontId="5" fillId="0" borderId="0" xfId="1" applyNumberFormat="1" applyFont="1" applyBorder="1"/>
    <xf numFmtId="0" fontId="10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12" fillId="0" borderId="0" xfId="0" applyFont="1" applyBorder="1" applyAlignment="1">
      <alignment horizontal="center"/>
    </xf>
    <xf numFmtId="164" fontId="11" fillId="0" borderId="0" xfId="1" applyNumberFormat="1" applyFont="1" applyBorder="1"/>
    <xf numFmtId="164" fontId="4" fillId="0" borderId="0" xfId="1" applyNumberFormat="1" applyFont="1" applyBorder="1"/>
    <xf numFmtId="164" fontId="13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164" fontId="2" fillId="0" borderId="0" xfId="1" applyNumberFormat="1" applyFont="1"/>
    <xf numFmtId="164" fontId="2" fillId="0" borderId="0" xfId="0" applyNumberFormat="1" applyFont="1" applyAlignment="1">
      <alignment horizontal="center"/>
    </xf>
    <xf numFmtId="0" fontId="9" fillId="0" borderId="0" xfId="0" applyFont="1" applyFill="1"/>
    <xf numFmtId="0" fontId="8" fillId="2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right"/>
    </xf>
    <xf numFmtId="0" fontId="6" fillId="0" borderId="0" xfId="0" applyFont="1" applyFill="1" applyBorder="1"/>
    <xf numFmtId="0" fontId="7" fillId="0" borderId="0" xfId="0" applyFont="1" applyFill="1" applyBorder="1" applyAlignment="1">
      <alignment horizontal="right"/>
    </xf>
    <xf numFmtId="0" fontId="7" fillId="0" borderId="0" xfId="0" applyFont="1" applyFill="1" applyBorder="1"/>
    <xf numFmtId="164" fontId="7" fillId="0" borderId="0" xfId="1" applyNumberFormat="1" applyFont="1" applyFill="1" applyBorder="1"/>
    <xf numFmtId="164" fontId="7" fillId="0" borderId="0" xfId="0" applyNumberFormat="1" applyFont="1" applyFill="1" applyBorder="1" applyAlignment="1">
      <alignment horizontal="center"/>
    </xf>
    <xf numFmtId="164" fontId="6" fillId="0" borderId="0" xfId="1" applyNumberFormat="1" applyFont="1" applyFill="1" applyBorder="1" applyAlignment="1">
      <alignment horizontal="center"/>
    </xf>
    <xf numFmtId="0" fontId="6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164" fontId="7" fillId="0" borderId="0" xfId="0" applyNumberFormat="1" applyFont="1" applyFill="1" applyAlignment="1">
      <alignment horizontal="left"/>
    </xf>
    <xf numFmtId="164" fontId="6" fillId="0" borderId="0" xfId="0" applyNumberFormat="1" applyFont="1" applyFill="1" applyAlignment="1">
      <alignment horizontal="center"/>
    </xf>
    <xf numFmtId="164" fontId="6" fillId="0" borderId="0" xfId="0" applyNumberFormat="1" applyFont="1" applyFill="1" applyAlignment="1">
      <alignment horizontal="left"/>
    </xf>
    <xf numFmtId="164" fontId="7" fillId="0" borderId="0" xfId="0" applyNumberFormat="1" applyFont="1" applyFill="1" applyAlignment="1">
      <alignment horizontal="center"/>
    </xf>
    <xf numFmtId="164" fontId="8" fillId="0" borderId="0" xfId="0" applyNumberFormat="1" applyFont="1" applyFill="1" applyAlignment="1">
      <alignment horizontal="left"/>
    </xf>
    <xf numFmtId="0" fontId="11" fillId="0" borderId="0" xfId="0" applyFont="1" applyFill="1" applyAlignment="1">
      <alignment horizontal="left"/>
    </xf>
    <xf numFmtId="164" fontId="7" fillId="0" borderId="0" xfId="0" applyNumberFormat="1" applyFont="1" applyFill="1" applyAlignment="1">
      <alignment horizontal="right"/>
    </xf>
    <xf numFmtId="0" fontId="11" fillId="0" borderId="0" xfId="0" applyFont="1" applyFill="1" applyAlignment="1">
      <alignment horizontal="center"/>
    </xf>
    <xf numFmtId="164" fontId="11" fillId="0" borderId="0" xfId="0" applyNumberFormat="1" applyFont="1" applyFill="1" applyAlignment="1">
      <alignment horizontal="center"/>
    </xf>
    <xf numFmtId="164" fontId="11" fillId="0" borderId="0" xfId="0" applyNumberFormat="1" applyFont="1" applyFill="1" applyAlignment="1">
      <alignment horizontal="left"/>
    </xf>
    <xf numFmtId="164" fontId="8" fillId="0" borderId="0" xfId="1" applyNumberFormat="1" applyFont="1" applyFill="1" applyAlignment="1">
      <alignment horizontal="left"/>
    </xf>
    <xf numFmtId="164" fontId="6" fillId="0" borderId="0" xfId="1" applyNumberFormat="1" applyFont="1" applyFill="1" applyBorder="1" applyAlignment="1">
      <alignment horizontal="center" vertical="center"/>
    </xf>
    <xf numFmtId="164" fontId="14" fillId="2" borderId="0" xfId="0" applyNumberFormat="1" applyFont="1" applyFill="1" applyBorder="1" applyAlignment="1">
      <alignment horizontal="center" vertical="center"/>
    </xf>
    <xf numFmtId="164" fontId="6" fillId="0" borderId="0" xfId="1" applyNumberFormat="1" applyFont="1" applyFill="1" applyBorder="1" applyAlignment="1"/>
    <xf numFmtId="0" fontId="6" fillId="0" borderId="0" xfId="0" applyFont="1" applyFill="1" applyBorder="1" applyAlignment="1">
      <alignment wrapText="1"/>
    </xf>
    <xf numFmtId="164" fontId="7" fillId="0" borderId="0" xfId="1" applyNumberFormat="1" applyFont="1" applyFill="1" applyBorder="1" applyAlignment="1">
      <alignment horizontal="center"/>
    </xf>
    <xf numFmtId="164" fontId="8" fillId="0" borderId="0" xfId="0" applyNumberFormat="1" applyFont="1" applyFill="1" applyAlignment="1">
      <alignment horizontal="center"/>
    </xf>
    <xf numFmtId="164" fontId="8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13" fillId="0" borderId="0" xfId="0" applyFont="1" applyAlignment="1">
      <alignment horizontal="left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4" fillId="2" borderId="0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right" vertical="center"/>
    </xf>
    <xf numFmtId="164" fontId="3" fillId="0" borderId="0" xfId="0" applyNumberFormat="1" applyFont="1" applyBorder="1" applyAlignment="1">
      <alignment horizontal="center" vertical="center" wrapText="1"/>
    </xf>
    <xf numFmtId="164" fontId="3" fillId="0" borderId="0" xfId="0" applyNumberFormat="1" applyFont="1" applyBorder="1" applyAlignment="1">
      <alignment horizontal="center" vertical="center"/>
    </xf>
    <xf numFmtId="164" fontId="3" fillId="0" borderId="0" xfId="1" applyNumberFormat="1" applyFont="1" applyBorder="1" applyAlignment="1">
      <alignment horizontal="center" vertical="center" wrapText="1"/>
    </xf>
    <xf numFmtId="164" fontId="3" fillId="0" borderId="0" xfId="1" applyNumberFormat="1" applyFont="1" applyBorder="1" applyAlignment="1">
      <alignment horizontal="center" vertical="center"/>
    </xf>
    <xf numFmtId="164" fontId="6" fillId="0" borderId="0" xfId="1" applyNumberFormat="1" applyFont="1" applyBorder="1" applyAlignment="1">
      <alignment horizontal="center" vertical="center" wrapText="1"/>
    </xf>
    <xf numFmtId="164" fontId="6" fillId="0" borderId="0" xfId="1" applyNumberFormat="1" applyFont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</cellXfs>
  <cellStyles count="2">
    <cellStyle name="Ezres" xfId="1" builtinId="3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44"/>
  <sheetViews>
    <sheetView tabSelected="1" zoomScale="110" zoomScaleNormal="110" workbookViewId="0">
      <pane ySplit="3" topLeftCell="A176" activePane="bottomLeft" state="frozen"/>
      <selection pane="bottomLeft" activeCell="B61" sqref="B61"/>
    </sheetView>
  </sheetViews>
  <sheetFormatPr defaultRowHeight="12.75" x14ac:dyDescent="0.2"/>
  <cols>
    <col min="1" max="1" width="4" style="1" customWidth="1"/>
    <col min="2" max="2" width="37.5703125" style="1" customWidth="1"/>
    <col min="3" max="3" width="9.140625" style="1" customWidth="1"/>
    <col min="4" max="5" width="7.5703125" style="1" customWidth="1"/>
    <col min="6" max="6" width="9.85546875" style="1" customWidth="1"/>
    <col min="7" max="7" width="28.28515625" style="1" customWidth="1"/>
    <col min="8" max="8" width="6" style="1" customWidth="1"/>
    <col min="9" max="9" width="8.5703125" style="1" customWidth="1"/>
    <col min="10" max="10" width="14" style="1" customWidth="1"/>
    <col min="11" max="11" width="13.7109375" style="1" customWidth="1"/>
    <col min="12" max="12" width="9.42578125" style="1" bestFit="1" customWidth="1"/>
    <col min="13" max="13" width="7.42578125" style="1" bestFit="1" customWidth="1"/>
    <col min="14" max="16384" width="9.140625" style="1"/>
  </cols>
  <sheetData>
    <row r="1" spans="1:11" s="4" customFormat="1" x14ac:dyDescent="0.2">
      <c r="A1" s="85"/>
      <c r="B1" s="83" t="s">
        <v>22</v>
      </c>
      <c r="C1" s="83" t="s">
        <v>0</v>
      </c>
      <c r="D1" s="83"/>
      <c r="E1" s="83"/>
      <c r="F1" s="83"/>
      <c r="G1" s="87" t="s">
        <v>1</v>
      </c>
      <c r="H1" s="91" t="s">
        <v>2</v>
      </c>
      <c r="I1" s="89" t="s">
        <v>17</v>
      </c>
      <c r="J1" s="87" t="s">
        <v>3</v>
      </c>
      <c r="K1" s="87" t="s">
        <v>4</v>
      </c>
    </row>
    <row r="2" spans="1:11" s="4" customFormat="1" ht="12.75" customHeight="1" x14ac:dyDescent="0.2">
      <c r="A2" s="86"/>
      <c r="B2" s="84"/>
      <c r="C2" s="89" t="s">
        <v>21</v>
      </c>
      <c r="D2" s="89" t="s">
        <v>20</v>
      </c>
      <c r="E2" s="89" t="s">
        <v>15</v>
      </c>
      <c r="F2" s="89" t="s">
        <v>16</v>
      </c>
      <c r="G2" s="88"/>
      <c r="H2" s="92"/>
      <c r="I2" s="90"/>
      <c r="J2" s="88"/>
      <c r="K2" s="88"/>
    </row>
    <row r="3" spans="1:11" s="4" customFormat="1" x14ac:dyDescent="0.2">
      <c r="A3" s="86"/>
      <c r="B3" s="84"/>
      <c r="C3" s="89"/>
      <c r="D3" s="89"/>
      <c r="E3" s="89"/>
      <c r="F3" s="89"/>
      <c r="G3" s="88"/>
      <c r="H3" s="92"/>
      <c r="I3" s="90"/>
      <c r="J3" s="88"/>
      <c r="K3" s="88"/>
    </row>
    <row r="4" spans="1:11" s="4" customFormat="1" x14ac:dyDescent="0.2">
      <c r="A4" s="81" t="s">
        <v>10</v>
      </c>
      <c r="B4" s="81"/>
      <c r="C4" s="81"/>
      <c r="D4" s="81"/>
      <c r="E4" s="81"/>
      <c r="F4" s="81"/>
      <c r="G4" s="81"/>
      <c r="H4" s="81"/>
      <c r="I4" s="81"/>
      <c r="J4" s="81"/>
      <c r="K4" s="81"/>
    </row>
    <row r="5" spans="1:11" s="4" customFormat="1" x14ac:dyDescent="0.2">
      <c r="A5" s="81"/>
      <c r="B5" s="81"/>
      <c r="C5" s="81"/>
      <c r="D5" s="81"/>
      <c r="E5" s="81"/>
      <c r="F5" s="81"/>
      <c r="G5" s="81"/>
      <c r="H5" s="81"/>
      <c r="I5" s="81"/>
      <c r="J5" s="81"/>
      <c r="K5" s="81"/>
    </row>
    <row r="6" spans="1:11" x14ac:dyDescent="0.2">
      <c r="A6" s="75" t="s">
        <v>80</v>
      </c>
      <c r="B6" s="76"/>
      <c r="C6" s="76"/>
      <c r="D6" s="76"/>
      <c r="E6" s="76"/>
      <c r="F6" s="76"/>
      <c r="G6" s="76"/>
      <c r="H6" s="76"/>
      <c r="I6" s="76"/>
      <c r="J6" s="76"/>
      <c r="K6" s="76"/>
    </row>
    <row r="7" spans="1:11" x14ac:dyDescent="0.2">
      <c r="A7" s="76"/>
      <c r="B7" s="76"/>
      <c r="C7" s="76"/>
      <c r="D7" s="76"/>
      <c r="E7" s="76"/>
      <c r="F7" s="76"/>
      <c r="G7" s="76"/>
      <c r="H7" s="76"/>
      <c r="I7" s="76"/>
      <c r="J7" s="76"/>
      <c r="K7" s="76"/>
    </row>
    <row r="8" spans="1:11" x14ac:dyDescent="0.2">
      <c r="A8" s="48">
        <v>1</v>
      </c>
      <c r="B8" s="49" t="s">
        <v>29</v>
      </c>
      <c r="C8" s="9">
        <v>30</v>
      </c>
      <c r="D8" s="9">
        <v>0</v>
      </c>
      <c r="E8" s="9">
        <v>3</v>
      </c>
      <c r="F8" s="10">
        <f>SUM(C8:E8)</f>
        <v>33</v>
      </c>
      <c r="G8" s="10" t="s">
        <v>81</v>
      </c>
      <c r="H8" s="9">
        <v>8</v>
      </c>
      <c r="I8" s="9">
        <v>51700</v>
      </c>
      <c r="J8" s="9">
        <v>81000</v>
      </c>
      <c r="K8" s="9">
        <v>81000</v>
      </c>
    </row>
    <row r="9" spans="1:11" x14ac:dyDescent="0.2">
      <c r="A9" s="55"/>
      <c r="B9" s="51" t="s">
        <v>5</v>
      </c>
      <c r="C9" s="57">
        <f>SUM(C8)</f>
        <v>30</v>
      </c>
      <c r="D9" s="57">
        <f>SUM(D8)</f>
        <v>0</v>
      </c>
      <c r="E9" s="57">
        <f>SUM(E8)</f>
        <v>3</v>
      </c>
      <c r="F9" s="57">
        <f>SUM(F8)</f>
        <v>33</v>
      </c>
      <c r="G9" s="58"/>
      <c r="H9" s="59"/>
      <c r="I9" s="59"/>
      <c r="J9" s="24">
        <f>SUM(J8:J8)</f>
        <v>81000</v>
      </c>
      <c r="K9" s="24">
        <f>SUM(K8:K8)</f>
        <v>81000</v>
      </c>
    </row>
    <row r="10" spans="1:11" x14ac:dyDescent="0.2">
      <c r="A10" s="75" t="s">
        <v>132</v>
      </c>
      <c r="B10" s="76"/>
      <c r="C10" s="76"/>
      <c r="D10" s="76"/>
      <c r="E10" s="76"/>
      <c r="F10" s="76"/>
      <c r="G10" s="76"/>
      <c r="H10" s="76"/>
      <c r="I10" s="76"/>
      <c r="J10" s="76"/>
      <c r="K10" s="76"/>
    </row>
    <row r="11" spans="1:11" x14ac:dyDescent="0.2">
      <c r="A11" s="76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1" x14ac:dyDescent="0.2">
      <c r="A12" s="48">
        <v>2</v>
      </c>
      <c r="B12" s="49" t="s">
        <v>12</v>
      </c>
      <c r="C12" s="9">
        <v>64</v>
      </c>
      <c r="D12" s="9">
        <v>0</v>
      </c>
      <c r="E12" s="9">
        <v>6</v>
      </c>
      <c r="F12" s="10">
        <f>SUM(C12:E12)</f>
        <v>70</v>
      </c>
      <c r="G12" s="10" t="s">
        <v>131</v>
      </c>
      <c r="H12" s="9">
        <v>4</v>
      </c>
      <c r="I12" s="9">
        <v>17500</v>
      </c>
      <c r="J12" s="9">
        <v>250000</v>
      </c>
      <c r="K12" s="9">
        <v>98000</v>
      </c>
    </row>
    <row r="13" spans="1:11" x14ac:dyDescent="0.2">
      <c r="A13" s="48"/>
      <c r="B13" s="51" t="s">
        <v>5</v>
      </c>
      <c r="C13" s="52">
        <f>SUM(C12)</f>
        <v>64</v>
      </c>
      <c r="D13" s="52">
        <f>SUM(D12)</f>
        <v>0</v>
      </c>
      <c r="E13" s="52">
        <f>SUM(E12)</f>
        <v>6</v>
      </c>
      <c r="F13" s="52">
        <f>SUM(F12)</f>
        <v>70</v>
      </c>
      <c r="G13" s="10"/>
      <c r="H13" s="9"/>
      <c r="I13" s="9"/>
      <c r="J13" s="24">
        <f>SUM(J12)</f>
        <v>250000</v>
      </c>
      <c r="K13" s="24">
        <f>SUM(K12:K12)</f>
        <v>98000</v>
      </c>
    </row>
    <row r="14" spans="1:11" x14ac:dyDescent="0.2">
      <c r="A14" s="75" t="s">
        <v>155</v>
      </c>
      <c r="B14" s="76"/>
      <c r="C14" s="76"/>
      <c r="D14" s="76"/>
      <c r="E14" s="76"/>
      <c r="F14" s="76"/>
      <c r="G14" s="76"/>
      <c r="H14" s="76"/>
      <c r="I14" s="76"/>
      <c r="J14" s="76"/>
      <c r="K14" s="76"/>
    </row>
    <row r="15" spans="1:11" x14ac:dyDescent="0.2">
      <c r="A15" s="76"/>
      <c r="B15" s="76"/>
      <c r="C15" s="76"/>
      <c r="D15" s="76"/>
      <c r="E15" s="76"/>
      <c r="F15" s="76"/>
      <c r="G15" s="76"/>
      <c r="H15" s="76"/>
      <c r="I15" s="76"/>
      <c r="J15" s="76"/>
      <c r="K15" s="76"/>
    </row>
    <row r="16" spans="1:11" x14ac:dyDescent="0.2">
      <c r="A16" s="48">
        <v>3</v>
      </c>
      <c r="B16" s="49" t="s">
        <v>133</v>
      </c>
      <c r="C16" s="9">
        <v>64</v>
      </c>
      <c r="D16" s="9">
        <v>4</v>
      </c>
      <c r="E16" s="9">
        <v>3</v>
      </c>
      <c r="F16" s="10">
        <f>SUM(C16:E16)</f>
        <v>71</v>
      </c>
      <c r="G16" s="10" t="s">
        <v>24</v>
      </c>
      <c r="H16" s="9">
        <v>6</v>
      </c>
      <c r="I16" s="9">
        <v>17500</v>
      </c>
      <c r="J16" s="9">
        <v>90000</v>
      </c>
      <c r="K16" s="9">
        <v>90000</v>
      </c>
    </row>
    <row r="17" spans="1:11" x14ac:dyDescent="0.2">
      <c r="A17" s="48"/>
      <c r="B17" s="51" t="s">
        <v>5</v>
      </c>
      <c r="C17" s="52">
        <f>SUM(C16)</f>
        <v>64</v>
      </c>
      <c r="D17" s="52">
        <f>SUM(D16)</f>
        <v>4</v>
      </c>
      <c r="E17" s="52">
        <f>SUM(E16)</f>
        <v>3</v>
      </c>
      <c r="F17" s="52">
        <f>SUM(F16)</f>
        <v>71</v>
      </c>
      <c r="G17" s="10"/>
      <c r="H17" s="9"/>
      <c r="I17" s="9"/>
      <c r="J17" s="24">
        <f>SUM(J16)</f>
        <v>90000</v>
      </c>
      <c r="K17" s="24">
        <f>SUM(K16:K16)</f>
        <v>90000</v>
      </c>
    </row>
    <row r="18" spans="1:11" x14ac:dyDescent="0.2">
      <c r="A18" s="75" t="s">
        <v>89</v>
      </c>
      <c r="B18" s="75"/>
      <c r="C18" s="75"/>
      <c r="D18" s="75"/>
      <c r="E18" s="75"/>
      <c r="F18" s="75"/>
      <c r="G18" s="75"/>
      <c r="H18" s="75"/>
      <c r="I18" s="75"/>
      <c r="J18" s="75"/>
      <c r="K18" s="75"/>
    </row>
    <row r="19" spans="1:11" x14ac:dyDescent="0.2">
      <c r="A19" s="75"/>
      <c r="B19" s="75"/>
      <c r="C19" s="75"/>
      <c r="D19" s="75"/>
      <c r="E19" s="75"/>
      <c r="F19" s="75"/>
      <c r="G19" s="75"/>
      <c r="H19" s="75"/>
      <c r="I19" s="75"/>
      <c r="J19" s="75"/>
      <c r="K19" s="75"/>
    </row>
    <row r="20" spans="1:11" x14ac:dyDescent="0.2">
      <c r="A20" s="48">
        <v>4</v>
      </c>
      <c r="B20" s="49" t="s">
        <v>51</v>
      </c>
      <c r="C20" s="9">
        <v>80</v>
      </c>
      <c r="D20" s="9">
        <v>0</v>
      </c>
      <c r="E20" s="9">
        <v>8</v>
      </c>
      <c r="F20" s="10">
        <f>SUM(C20:E20)</f>
        <v>88</v>
      </c>
      <c r="G20" s="10" t="s">
        <v>28</v>
      </c>
      <c r="H20" s="9">
        <v>6</v>
      </c>
      <c r="I20" s="9">
        <v>41895</v>
      </c>
      <c r="J20" s="9">
        <v>566760</v>
      </c>
      <c r="K20" s="9">
        <v>184800</v>
      </c>
    </row>
    <row r="21" spans="1:11" x14ac:dyDescent="0.2">
      <c r="A21" s="48"/>
      <c r="B21" s="51" t="s">
        <v>5</v>
      </c>
      <c r="C21" s="52">
        <f>SUM(C20:C20)</f>
        <v>80</v>
      </c>
      <c r="D21" s="52">
        <f>SUM(D20:D20)</f>
        <v>0</v>
      </c>
      <c r="E21" s="52">
        <f>SUM(E20:E20)</f>
        <v>8</v>
      </c>
      <c r="F21" s="52">
        <f>SUM(F20:F20)</f>
        <v>88</v>
      </c>
      <c r="G21" s="10"/>
      <c r="H21" s="9"/>
      <c r="I21" s="9"/>
      <c r="J21" s="24">
        <f>SUM(J20:J20)</f>
        <v>566760</v>
      </c>
      <c r="K21" s="24">
        <f>SUM(K20:K20)</f>
        <v>184800</v>
      </c>
    </row>
    <row r="22" spans="1:11" x14ac:dyDescent="0.2">
      <c r="A22" s="75" t="s">
        <v>42</v>
      </c>
      <c r="B22" s="75"/>
      <c r="C22" s="75"/>
      <c r="D22" s="75"/>
      <c r="E22" s="75"/>
      <c r="F22" s="75"/>
      <c r="G22" s="75"/>
      <c r="H22" s="75"/>
      <c r="I22" s="75"/>
      <c r="J22" s="75"/>
      <c r="K22" s="75"/>
    </row>
    <row r="23" spans="1:11" x14ac:dyDescent="0.2">
      <c r="A23" s="75"/>
      <c r="B23" s="75"/>
      <c r="C23" s="75"/>
      <c r="D23" s="75"/>
      <c r="E23" s="75"/>
      <c r="F23" s="75"/>
      <c r="G23" s="75"/>
      <c r="H23" s="75"/>
      <c r="I23" s="75"/>
      <c r="J23" s="75"/>
      <c r="K23" s="75"/>
    </row>
    <row r="24" spans="1:11" x14ac:dyDescent="0.2">
      <c r="A24" s="48">
        <v>5</v>
      </c>
      <c r="B24" s="49" t="s">
        <v>76</v>
      </c>
      <c r="C24" s="9">
        <v>20</v>
      </c>
      <c r="D24" s="9">
        <v>0</v>
      </c>
      <c r="E24" s="9">
        <v>4</v>
      </c>
      <c r="F24" s="10">
        <f>SUM(C24:E24)</f>
        <v>24</v>
      </c>
      <c r="G24" s="10" t="s">
        <v>88</v>
      </c>
      <c r="H24" s="9">
        <v>6</v>
      </c>
      <c r="I24" s="9">
        <v>30000</v>
      </c>
      <c r="J24" s="9">
        <v>120000</v>
      </c>
      <c r="K24" s="9">
        <v>74400</v>
      </c>
    </row>
    <row r="25" spans="1:11" x14ac:dyDescent="0.2">
      <c r="A25" s="48"/>
      <c r="B25" s="51" t="s">
        <v>5</v>
      </c>
      <c r="C25" s="52">
        <f>SUM(C24)</f>
        <v>20</v>
      </c>
      <c r="D25" s="52">
        <f>SUM(D24)</f>
        <v>0</v>
      </c>
      <c r="E25" s="52">
        <f>SUM(E24)</f>
        <v>4</v>
      </c>
      <c r="F25" s="52">
        <f>SUM(F24)</f>
        <v>24</v>
      </c>
      <c r="G25" s="10"/>
      <c r="H25" s="9"/>
      <c r="I25" s="9"/>
      <c r="J25" s="24">
        <f>SUM(J24)</f>
        <v>120000</v>
      </c>
      <c r="K25" s="24">
        <f>K24</f>
        <v>74400</v>
      </c>
    </row>
    <row r="26" spans="1:11" x14ac:dyDescent="0.2">
      <c r="A26" s="75" t="s">
        <v>49</v>
      </c>
      <c r="B26" s="75"/>
      <c r="C26" s="75"/>
      <c r="D26" s="75"/>
      <c r="E26" s="75"/>
      <c r="F26" s="75"/>
      <c r="G26" s="75"/>
      <c r="H26" s="75"/>
      <c r="I26" s="75"/>
      <c r="J26" s="75"/>
      <c r="K26" s="75"/>
    </row>
    <row r="27" spans="1:11" x14ac:dyDescent="0.2">
      <c r="A27" s="75"/>
      <c r="B27" s="75"/>
      <c r="C27" s="75"/>
      <c r="D27" s="75"/>
      <c r="E27" s="75"/>
      <c r="F27" s="75"/>
      <c r="G27" s="75"/>
      <c r="H27" s="75"/>
      <c r="I27" s="75"/>
      <c r="J27" s="75"/>
      <c r="K27" s="75"/>
    </row>
    <row r="28" spans="1:11" x14ac:dyDescent="0.2">
      <c r="A28" s="48">
        <v>6</v>
      </c>
      <c r="B28" s="49" t="s">
        <v>86</v>
      </c>
      <c r="C28" s="9">
        <v>20</v>
      </c>
      <c r="D28" s="9">
        <v>0</v>
      </c>
      <c r="E28" s="9">
        <v>4</v>
      </c>
      <c r="F28" s="10">
        <f>SUM(C28:E28)</f>
        <v>24</v>
      </c>
      <c r="G28" s="73" t="s">
        <v>40</v>
      </c>
      <c r="H28" s="9">
        <v>6</v>
      </c>
      <c r="I28" s="9">
        <v>30655</v>
      </c>
      <c r="J28" s="9">
        <v>303720</v>
      </c>
      <c r="K28" s="9">
        <v>170400</v>
      </c>
    </row>
    <row r="29" spans="1:11" x14ac:dyDescent="0.2">
      <c r="A29" s="48"/>
      <c r="B29" s="51" t="s">
        <v>5</v>
      </c>
      <c r="C29" s="52">
        <f>SUM(C28:C28)</f>
        <v>20</v>
      </c>
      <c r="D29" s="52">
        <f>SUM(D28:D28)</f>
        <v>0</v>
      </c>
      <c r="E29" s="52">
        <f>SUM(E28:E28)</f>
        <v>4</v>
      </c>
      <c r="F29" s="52">
        <f>SUM(F28:F28)</f>
        <v>24</v>
      </c>
      <c r="G29" s="10"/>
      <c r="H29" s="9"/>
      <c r="I29" s="9"/>
      <c r="J29" s="24">
        <f>SUM(J28:J28)</f>
        <v>303720</v>
      </c>
      <c r="K29" s="24">
        <f>SUM(K28:K28)</f>
        <v>170400</v>
      </c>
    </row>
    <row r="30" spans="1:11" x14ac:dyDescent="0.2">
      <c r="A30" s="75" t="s">
        <v>54</v>
      </c>
      <c r="B30" s="76"/>
      <c r="C30" s="76"/>
      <c r="D30" s="76"/>
      <c r="E30" s="76"/>
      <c r="F30" s="76"/>
      <c r="G30" s="76"/>
      <c r="H30" s="76"/>
      <c r="I30" s="76"/>
      <c r="J30" s="76"/>
      <c r="K30" s="76"/>
    </row>
    <row r="31" spans="1:11" x14ac:dyDescent="0.2">
      <c r="A31" s="76"/>
      <c r="B31" s="76"/>
      <c r="C31" s="76"/>
      <c r="D31" s="76"/>
      <c r="E31" s="76"/>
      <c r="F31" s="76"/>
      <c r="G31" s="76"/>
      <c r="H31" s="76"/>
      <c r="I31" s="76"/>
      <c r="J31" s="76"/>
      <c r="K31" s="76"/>
    </row>
    <row r="32" spans="1:11" x14ac:dyDescent="0.2">
      <c r="A32" s="48">
        <v>7</v>
      </c>
      <c r="B32" s="49" t="s">
        <v>110</v>
      </c>
      <c r="C32" s="9">
        <v>40</v>
      </c>
      <c r="D32" s="9">
        <v>0</v>
      </c>
      <c r="E32" s="9">
        <v>4</v>
      </c>
      <c r="F32" s="10">
        <f>SUM(C32:E32)</f>
        <v>44</v>
      </c>
      <c r="G32" s="10" t="s">
        <v>111</v>
      </c>
      <c r="H32" s="9">
        <v>6</v>
      </c>
      <c r="I32" s="9">
        <v>30000</v>
      </c>
      <c r="J32" s="9">
        <v>220000</v>
      </c>
      <c r="K32" s="9">
        <v>92400</v>
      </c>
    </row>
    <row r="33" spans="1:11" x14ac:dyDescent="0.2">
      <c r="A33" s="48">
        <v>8</v>
      </c>
      <c r="B33" s="49" t="s">
        <v>59</v>
      </c>
      <c r="C33" s="9">
        <v>193</v>
      </c>
      <c r="D33" s="9">
        <v>6</v>
      </c>
      <c r="E33" s="9">
        <v>14</v>
      </c>
      <c r="F33" s="10">
        <f>SUM(C33:E33)</f>
        <v>213</v>
      </c>
      <c r="G33" s="73" t="s">
        <v>140</v>
      </c>
      <c r="H33" s="54">
        <v>4</v>
      </c>
      <c r="I33" s="9">
        <v>18000</v>
      </c>
      <c r="J33" s="9">
        <v>639000</v>
      </c>
      <c r="K33" s="9">
        <v>639000</v>
      </c>
    </row>
    <row r="34" spans="1:11" x14ac:dyDescent="0.2">
      <c r="A34" s="48">
        <v>9</v>
      </c>
      <c r="B34" s="49" t="s">
        <v>12</v>
      </c>
      <c r="C34" s="9">
        <v>165</v>
      </c>
      <c r="D34" s="9">
        <v>9</v>
      </c>
      <c r="E34" s="9">
        <v>11</v>
      </c>
      <c r="F34" s="10">
        <f>SUM(C34:E34)</f>
        <v>185</v>
      </c>
      <c r="G34" s="73" t="s">
        <v>141</v>
      </c>
      <c r="H34" s="9">
        <v>5</v>
      </c>
      <c r="I34" s="9">
        <v>18500</v>
      </c>
      <c r="J34" s="9">
        <v>592000</v>
      </c>
      <c r="K34" s="9">
        <v>592000</v>
      </c>
    </row>
    <row r="35" spans="1:11" x14ac:dyDescent="0.2">
      <c r="A35" s="48">
        <v>10</v>
      </c>
      <c r="B35" s="49" t="s">
        <v>99</v>
      </c>
      <c r="C35" s="9">
        <v>46</v>
      </c>
      <c r="D35" s="9">
        <v>0</v>
      </c>
      <c r="E35" s="9">
        <v>3</v>
      </c>
      <c r="F35" s="10">
        <f>SUM(C35:E35)</f>
        <v>49</v>
      </c>
      <c r="G35" s="58" t="s">
        <v>100</v>
      </c>
      <c r="H35" s="9">
        <v>7</v>
      </c>
      <c r="I35" s="9">
        <v>73140</v>
      </c>
      <c r="J35" s="9">
        <v>138000</v>
      </c>
      <c r="K35" s="9">
        <v>120050</v>
      </c>
    </row>
    <row r="36" spans="1:11" x14ac:dyDescent="0.2">
      <c r="A36" s="48">
        <v>11</v>
      </c>
      <c r="B36" s="49" t="s">
        <v>61</v>
      </c>
      <c r="C36" s="9">
        <v>12</v>
      </c>
      <c r="D36" s="9">
        <v>3</v>
      </c>
      <c r="E36" s="9">
        <v>4</v>
      </c>
      <c r="F36" s="10">
        <f>SUM(C36:E36)</f>
        <v>19</v>
      </c>
      <c r="G36" s="58" t="s">
        <v>142</v>
      </c>
      <c r="H36" s="9">
        <v>8</v>
      </c>
      <c r="I36" s="9">
        <v>49000</v>
      </c>
      <c r="J36" s="9">
        <v>125000</v>
      </c>
      <c r="K36" s="9">
        <v>53200</v>
      </c>
    </row>
    <row r="37" spans="1:11" x14ac:dyDescent="0.2">
      <c r="A37" s="48"/>
      <c r="B37" s="51" t="s">
        <v>5</v>
      </c>
      <c r="C37" s="52">
        <f>SUM(C32:C36)</f>
        <v>456</v>
      </c>
      <c r="D37" s="52">
        <f>SUM(D32:D36)</f>
        <v>18</v>
      </c>
      <c r="E37" s="52">
        <f>SUM(E32:E36)</f>
        <v>36</v>
      </c>
      <c r="F37" s="52">
        <f>SUM(F32:F36)</f>
        <v>510</v>
      </c>
      <c r="G37" s="10"/>
      <c r="H37" s="9"/>
      <c r="I37" s="9"/>
      <c r="J37" s="24">
        <f>SUM(J32:J36)</f>
        <v>1714000</v>
      </c>
      <c r="K37" s="24">
        <f>SUM(K32:K36)</f>
        <v>1496650</v>
      </c>
    </row>
    <row r="38" spans="1:11" x14ac:dyDescent="0.2">
      <c r="A38" s="48"/>
      <c r="B38" s="51"/>
      <c r="C38" s="52"/>
      <c r="D38" s="52"/>
      <c r="E38" s="52"/>
      <c r="F38" s="52"/>
      <c r="G38" s="10"/>
      <c r="H38" s="9"/>
      <c r="I38" s="9"/>
      <c r="J38" s="24"/>
      <c r="K38" s="24"/>
    </row>
    <row r="39" spans="1:11" x14ac:dyDescent="0.2">
      <c r="A39" s="75" t="s">
        <v>44</v>
      </c>
      <c r="B39" s="76"/>
      <c r="C39" s="76"/>
      <c r="D39" s="76"/>
      <c r="E39" s="76"/>
      <c r="F39" s="76"/>
      <c r="G39" s="76"/>
      <c r="H39" s="76"/>
      <c r="I39" s="76"/>
      <c r="J39" s="76"/>
      <c r="K39" s="76"/>
    </row>
    <row r="40" spans="1:11" x14ac:dyDescent="0.2">
      <c r="A40" s="76"/>
      <c r="B40" s="76"/>
      <c r="C40" s="76"/>
      <c r="D40" s="76"/>
      <c r="E40" s="76"/>
      <c r="F40" s="76"/>
      <c r="G40" s="76"/>
      <c r="H40" s="76"/>
      <c r="I40" s="76"/>
      <c r="J40" s="76"/>
      <c r="K40" s="76"/>
    </row>
    <row r="41" spans="1:11" x14ac:dyDescent="0.2">
      <c r="A41" s="48">
        <v>12</v>
      </c>
      <c r="B41" s="49" t="s">
        <v>90</v>
      </c>
      <c r="C41" s="9">
        <v>36</v>
      </c>
      <c r="D41" s="9">
        <v>0</v>
      </c>
      <c r="E41" s="9">
        <v>3</v>
      </c>
      <c r="F41" s="10">
        <f>SUM(C41:E41)</f>
        <v>39</v>
      </c>
      <c r="G41" s="58" t="s">
        <v>45</v>
      </c>
      <c r="H41" s="9">
        <v>7</v>
      </c>
      <c r="I41" s="9">
        <v>43000</v>
      </c>
      <c r="J41" s="9">
        <v>270000</v>
      </c>
      <c r="K41" s="9">
        <v>95550</v>
      </c>
    </row>
    <row r="42" spans="1:11" x14ac:dyDescent="0.2">
      <c r="A42" s="48"/>
      <c r="B42" s="51" t="s">
        <v>5</v>
      </c>
      <c r="C42" s="52">
        <f>SUM(C41:C41)</f>
        <v>36</v>
      </c>
      <c r="D42" s="52">
        <f>SUM(D41:D41)</f>
        <v>0</v>
      </c>
      <c r="E42" s="52">
        <f>SUM(E41:E41)</f>
        <v>3</v>
      </c>
      <c r="F42" s="52">
        <f>SUM(F41:F41)</f>
        <v>39</v>
      </c>
      <c r="G42" s="10"/>
      <c r="H42" s="9"/>
      <c r="I42" s="9"/>
      <c r="J42" s="24">
        <f>SUM(J41:J41)</f>
        <v>270000</v>
      </c>
      <c r="K42" s="24">
        <f>SUM(K41:K41)</f>
        <v>95550</v>
      </c>
    </row>
    <row r="43" spans="1:11" x14ac:dyDescent="0.2">
      <c r="A43" s="75" t="s">
        <v>48</v>
      </c>
      <c r="B43" s="75"/>
      <c r="C43" s="75"/>
      <c r="D43" s="75"/>
      <c r="E43" s="75"/>
      <c r="F43" s="75"/>
      <c r="G43" s="75"/>
      <c r="H43" s="75"/>
      <c r="I43" s="75"/>
      <c r="J43" s="75"/>
      <c r="K43" s="75"/>
    </row>
    <row r="44" spans="1:11" x14ac:dyDescent="0.2">
      <c r="A44" s="75"/>
      <c r="B44" s="75"/>
      <c r="C44" s="75"/>
      <c r="D44" s="75"/>
      <c r="E44" s="75"/>
      <c r="F44" s="75"/>
      <c r="G44" s="75"/>
      <c r="H44" s="75"/>
      <c r="I44" s="75"/>
      <c r="J44" s="75"/>
      <c r="K44" s="75"/>
    </row>
    <row r="45" spans="1:11" x14ac:dyDescent="0.2">
      <c r="A45" s="48">
        <v>13</v>
      </c>
      <c r="B45" s="49" t="s">
        <v>101</v>
      </c>
      <c r="C45" s="9">
        <v>50</v>
      </c>
      <c r="D45" s="9">
        <v>0</v>
      </c>
      <c r="E45" s="9">
        <v>5</v>
      </c>
      <c r="F45" s="10">
        <f>SUM(C45:E45)</f>
        <v>55</v>
      </c>
      <c r="G45" s="58" t="s">
        <v>102</v>
      </c>
      <c r="H45" s="9">
        <v>7</v>
      </c>
      <c r="I45" s="9">
        <v>36500</v>
      </c>
      <c r="J45" s="9">
        <v>357500</v>
      </c>
      <c r="K45" s="9">
        <v>134750</v>
      </c>
    </row>
    <row r="46" spans="1:11" x14ac:dyDescent="0.2">
      <c r="A46" s="48">
        <v>14</v>
      </c>
      <c r="B46" s="49" t="s">
        <v>93</v>
      </c>
      <c r="C46" s="9">
        <v>28</v>
      </c>
      <c r="D46" s="9">
        <v>0</v>
      </c>
      <c r="E46" s="9">
        <v>2</v>
      </c>
      <c r="F46" s="10">
        <f>SUM(C46:E46)</f>
        <v>30</v>
      </c>
      <c r="G46" s="73" t="s">
        <v>40</v>
      </c>
      <c r="H46" s="9">
        <v>7</v>
      </c>
      <c r="I46" s="9">
        <v>27716</v>
      </c>
      <c r="J46" s="9">
        <v>196000</v>
      </c>
      <c r="K46" s="9">
        <v>196000</v>
      </c>
    </row>
    <row r="47" spans="1:11" x14ac:dyDescent="0.2">
      <c r="A47" s="48"/>
      <c r="B47" s="51" t="s">
        <v>5</v>
      </c>
      <c r="C47" s="52">
        <f>SUM(C45:C46)</f>
        <v>78</v>
      </c>
      <c r="D47" s="52">
        <f>SUM(D45:D46)</f>
        <v>0</v>
      </c>
      <c r="E47" s="52">
        <f>SUM(E45:E46)</f>
        <v>7</v>
      </c>
      <c r="F47" s="52">
        <f>SUM(F45:F46)</f>
        <v>85</v>
      </c>
      <c r="G47" s="10"/>
      <c r="H47" s="9"/>
      <c r="I47" s="9"/>
      <c r="J47" s="24">
        <f>SUM(J45:J46)</f>
        <v>553500</v>
      </c>
      <c r="K47" s="24">
        <f>SUM(K45:K46)</f>
        <v>330750</v>
      </c>
    </row>
    <row r="48" spans="1:11" x14ac:dyDescent="0.2">
      <c r="A48" s="75" t="s">
        <v>46</v>
      </c>
      <c r="B48" s="75"/>
      <c r="C48" s="75"/>
      <c r="D48" s="75"/>
      <c r="E48" s="75"/>
      <c r="F48" s="75"/>
      <c r="G48" s="75"/>
      <c r="H48" s="75"/>
      <c r="I48" s="75"/>
      <c r="J48" s="75"/>
      <c r="K48" s="75"/>
    </row>
    <row r="49" spans="1:11" x14ac:dyDescent="0.2">
      <c r="A49" s="75"/>
      <c r="B49" s="75"/>
      <c r="C49" s="75"/>
      <c r="D49" s="75"/>
      <c r="E49" s="75"/>
      <c r="F49" s="75"/>
      <c r="G49" s="75"/>
      <c r="H49" s="75"/>
      <c r="I49" s="75"/>
      <c r="J49" s="75"/>
      <c r="K49" s="75"/>
    </row>
    <row r="50" spans="1:11" x14ac:dyDescent="0.2">
      <c r="A50" s="48">
        <v>15</v>
      </c>
      <c r="B50" s="49" t="s">
        <v>92</v>
      </c>
      <c r="C50" s="9">
        <v>25</v>
      </c>
      <c r="D50" s="9">
        <v>0</v>
      </c>
      <c r="E50" s="9">
        <v>3</v>
      </c>
      <c r="F50" s="10">
        <f>SUM(C50:E50)</f>
        <v>28</v>
      </c>
      <c r="G50" s="10" t="s">
        <v>91</v>
      </c>
      <c r="H50" s="9">
        <v>6</v>
      </c>
      <c r="I50" s="9">
        <v>30000</v>
      </c>
      <c r="J50" s="9">
        <v>115000</v>
      </c>
      <c r="K50" s="9">
        <v>58800</v>
      </c>
    </row>
    <row r="51" spans="1:11" x14ac:dyDescent="0.2">
      <c r="A51" s="48">
        <v>16</v>
      </c>
      <c r="B51" s="49" t="s">
        <v>73</v>
      </c>
      <c r="C51" s="9">
        <v>52</v>
      </c>
      <c r="D51" s="9">
        <v>0</v>
      </c>
      <c r="E51" s="9">
        <v>5</v>
      </c>
      <c r="F51" s="10">
        <f>SUM(C51:E51)</f>
        <v>57</v>
      </c>
      <c r="G51" s="10" t="s">
        <v>72</v>
      </c>
      <c r="H51" s="9">
        <v>7</v>
      </c>
      <c r="I51" s="9">
        <v>29000</v>
      </c>
      <c r="J51" s="9">
        <v>197000</v>
      </c>
      <c r="K51" s="9">
        <v>139650</v>
      </c>
    </row>
    <row r="52" spans="1:11" x14ac:dyDescent="0.2">
      <c r="A52" s="48"/>
      <c r="B52" s="51" t="s">
        <v>5</v>
      </c>
      <c r="C52" s="52">
        <f>SUM(C50:C51)</f>
        <v>77</v>
      </c>
      <c r="D52" s="52">
        <f>SUM(D50:D51)</f>
        <v>0</v>
      </c>
      <c r="E52" s="52">
        <f>SUM(E50:E51)</f>
        <v>8</v>
      </c>
      <c r="F52" s="52">
        <f>SUM(F50:F51)</f>
        <v>85</v>
      </c>
      <c r="G52" s="10"/>
      <c r="H52" s="9"/>
      <c r="I52" s="9"/>
      <c r="J52" s="24">
        <f>SUM(J50:J51)</f>
        <v>312000</v>
      </c>
      <c r="K52" s="24">
        <f>SUM(K50:K51)</f>
        <v>198450</v>
      </c>
    </row>
    <row r="53" spans="1:11" x14ac:dyDescent="0.2">
      <c r="A53" s="75" t="s">
        <v>109</v>
      </c>
      <c r="B53" s="76"/>
      <c r="C53" s="76"/>
      <c r="D53" s="76"/>
      <c r="E53" s="76"/>
      <c r="F53" s="76"/>
      <c r="G53" s="76"/>
      <c r="H53" s="76"/>
      <c r="I53" s="76"/>
      <c r="J53" s="76"/>
      <c r="K53" s="76"/>
    </row>
    <row r="54" spans="1:11" x14ac:dyDescent="0.2">
      <c r="A54" s="76"/>
      <c r="B54" s="76"/>
      <c r="C54" s="76"/>
      <c r="D54" s="76"/>
      <c r="E54" s="76"/>
      <c r="F54" s="76"/>
      <c r="G54" s="76"/>
      <c r="H54" s="76"/>
      <c r="I54" s="76"/>
      <c r="J54" s="76"/>
      <c r="K54" s="76"/>
    </row>
    <row r="55" spans="1:11" x14ac:dyDescent="0.2">
      <c r="A55" s="48">
        <v>17</v>
      </c>
      <c r="B55" s="49" t="s">
        <v>157</v>
      </c>
      <c r="C55" s="9">
        <v>27</v>
      </c>
      <c r="D55" s="9">
        <v>0</v>
      </c>
      <c r="E55" s="9">
        <v>2</v>
      </c>
      <c r="F55" s="10">
        <f>SUM(C55:E55)</f>
        <v>29</v>
      </c>
      <c r="G55" s="58" t="s">
        <v>75</v>
      </c>
      <c r="H55" s="9">
        <v>6</v>
      </c>
      <c r="I55" s="9">
        <v>43800</v>
      </c>
      <c r="J55" s="9">
        <v>102600</v>
      </c>
      <c r="K55" s="9">
        <v>60900</v>
      </c>
    </row>
    <row r="56" spans="1:11" x14ac:dyDescent="0.2">
      <c r="A56" s="48"/>
      <c r="B56" s="51" t="s">
        <v>5</v>
      </c>
      <c r="C56" s="52">
        <f>SUM(C55:C55)</f>
        <v>27</v>
      </c>
      <c r="D56" s="52">
        <f>SUM(D55:D55)</f>
        <v>0</v>
      </c>
      <c r="E56" s="52">
        <f>SUM(E55:E55)</f>
        <v>2</v>
      </c>
      <c r="F56" s="52">
        <f>SUM(F55:F55)</f>
        <v>29</v>
      </c>
      <c r="G56" s="10"/>
      <c r="H56" s="9"/>
      <c r="I56" s="9"/>
      <c r="J56" s="24">
        <f>SUM(J55:J55)</f>
        <v>102600</v>
      </c>
      <c r="K56" s="24">
        <f>SUM(K55:K55)</f>
        <v>60900</v>
      </c>
    </row>
    <row r="57" spans="1:11" x14ac:dyDescent="0.2">
      <c r="A57" s="75" t="s">
        <v>47</v>
      </c>
      <c r="B57" s="76"/>
      <c r="C57" s="76"/>
      <c r="D57" s="76"/>
      <c r="E57" s="76"/>
      <c r="F57" s="76"/>
      <c r="G57" s="76"/>
      <c r="H57" s="76"/>
      <c r="I57" s="76"/>
      <c r="J57" s="76"/>
      <c r="K57" s="76"/>
    </row>
    <row r="58" spans="1:11" x14ac:dyDescent="0.2">
      <c r="A58" s="76"/>
      <c r="B58" s="76"/>
      <c r="C58" s="76"/>
      <c r="D58" s="76"/>
      <c r="E58" s="76"/>
      <c r="F58" s="76"/>
      <c r="G58" s="76"/>
      <c r="H58" s="76"/>
      <c r="I58" s="76"/>
      <c r="J58" s="76"/>
      <c r="K58" s="76"/>
    </row>
    <row r="59" spans="1:11" x14ac:dyDescent="0.2">
      <c r="A59" s="48">
        <v>18</v>
      </c>
      <c r="B59" s="49" t="s">
        <v>158</v>
      </c>
      <c r="C59" s="9">
        <v>8</v>
      </c>
      <c r="D59" s="9">
        <v>0</v>
      </c>
      <c r="E59" s="9">
        <v>2</v>
      </c>
      <c r="F59" s="10">
        <f t="shared" ref="F59:F69" si="0">SUM(C59:E59)</f>
        <v>10</v>
      </c>
      <c r="G59" s="10" t="s">
        <v>32</v>
      </c>
      <c r="H59" s="9">
        <v>6</v>
      </c>
      <c r="I59" s="9">
        <v>40000</v>
      </c>
      <c r="J59" s="9">
        <v>80000</v>
      </c>
      <c r="K59" s="9">
        <v>21000</v>
      </c>
    </row>
    <row r="60" spans="1:11" x14ac:dyDescent="0.2">
      <c r="A60" s="48">
        <v>19</v>
      </c>
      <c r="B60" s="49" t="s">
        <v>129</v>
      </c>
      <c r="C60" s="9">
        <v>21</v>
      </c>
      <c r="D60" s="9">
        <v>0</v>
      </c>
      <c r="E60" s="9">
        <v>2</v>
      </c>
      <c r="F60" s="10">
        <f t="shared" si="0"/>
        <v>23</v>
      </c>
      <c r="G60" s="10" t="s">
        <v>130</v>
      </c>
      <c r="H60" s="9">
        <v>6</v>
      </c>
      <c r="I60" s="9">
        <v>4500</v>
      </c>
      <c r="J60" s="9">
        <v>80500</v>
      </c>
      <c r="K60" s="9">
        <v>80500</v>
      </c>
    </row>
    <row r="61" spans="1:11" x14ac:dyDescent="0.2">
      <c r="A61" s="48">
        <v>20</v>
      </c>
      <c r="B61" s="49" t="s">
        <v>127</v>
      </c>
      <c r="C61" s="9">
        <v>20</v>
      </c>
      <c r="D61" s="9">
        <v>0</v>
      </c>
      <c r="E61" s="9">
        <v>2</v>
      </c>
      <c r="F61" s="10">
        <f t="shared" si="0"/>
        <v>22</v>
      </c>
      <c r="G61" s="10" t="s">
        <v>128</v>
      </c>
      <c r="H61" s="9">
        <v>6</v>
      </c>
      <c r="I61" s="9">
        <v>27000</v>
      </c>
      <c r="J61" s="9">
        <v>94000</v>
      </c>
      <c r="K61" s="9">
        <v>46200</v>
      </c>
    </row>
    <row r="62" spans="1:11" x14ac:dyDescent="0.2">
      <c r="A62" s="48">
        <v>21</v>
      </c>
      <c r="B62" s="49" t="s">
        <v>70</v>
      </c>
      <c r="C62" s="9">
        <v>19</v>
      </c>
      <c r="D62" s="68" t="s">
        <v>63</v>
      </c>
      <c r="E62" s="9">
        <v>3</v>
      </c>
      <c r="F62" s="10">
        <f t="shared" si="0"/>
        <v>22</v>
      </c>
      <c r="G62" s="10" t="s">
        <v>23</v>
      </c>
      <c r="H62" s="9">
        <v>8</v>
      </c>
      <c r="I62" s="9">
        <v>40300</v>
      </c>
      <c r="J62" s="9">
        <v>94600</v>
      </c>
      <c r="K62" s="9">
        <v>61600</v>
      </c>
    </row>
    <row r="63" spans="1:11" x14ac:dyDescent="0.2">
      <c r="A63" s="48">
        <v>22</v>
      </c>
      <c r="B63" s="49" t="s">
        <v>126</v>
      </c>
      <c r="C63" s="9">
        <v>20</v>
      </c>
      <c r="D63" s="9">
        <v>0</v>
      </c>
      <c r="E63" s="9">
        <v>2</v>
      </c>
      <c r="F63" s="10">
        <f t="shared" si="0"/>
        <v>22</v>
      </c>
      <c r="G63" s="10" t="s">
        <v>125</v>
      </c>
      <c r="H63" s="9">
        <v>6</v>
      </c>
      <c r="I63" s="9">
        <v>28000</v>
      </c>
      <c r="J63" s="9">
        <v>60000</v>
      </c>
      <c r="K63" s="9">
        <v>46200</v>
      </c>
    </row>
    <row r="64" spans="1:11" x14ac:dyDescent="0.2">
      <c r="A64" s="48">
        <v>23</v>
      </c>
      <c r="B64" s="49" t="s">
        <v>69</v>
      </c>
      <c r="C64" s="9">
        <v>90</v>
      </c>
      <c r="D64" s="9">
        <v>0</v>
      </c>
      <c r="E64" s="9">
        <v>4</v>
      </c>
      <c r="F64" s="10">
        <f t="shared" si="0"/>
        <v>94</v>
      </c>
      <c r="G64" s="10" t="s">
        <v>30</v>
      </c>
      <c r="H64" s="9">
        <v>3</v>
      </c>
      <c r="I64" s="9">
        <v>17700</v>
      </c>
      <c r="J64" s="9">
        <v>243000</v>
      </c>
      <c r="K64" s="9">
        <v>98700</v>
      </c>
    </row>
    <row r="65" spans="1:11" x14ac:dyDescent="0.2">
      <c r="A65" s="48">
        <v>24</v>
      </c>
      <c r="B65" s="49" t="s">
        <v>73</v>
      </c>
      <c r="C65" s="9">
        <v>18</v>
      </c>
      <c r="D65" s="9">
        <v>0</v>
      </c>
      <c r="E65" s="9">
        <v>4</v>
      </c>
      <c r="F65" s="10">
        <f t="shared" si="0"/>
        <v>22</v>
      </c>
      <c r="G65" s="10" t="s">
        <v>124</v>
      </c>
      <c r="H65" s="9">
        <v>6</v>
      </c>
      <c r="I65" s="9">
        <v>35500</v>
      </c>
      <c r="J65" s="9">
        <v>77000</v>
      </c>
      <c r="K65" s="9">
        <v>46200</v>
      </c>
    </row>
    <row r="66" spans="1:11" x14ac:dyDescent="0.2">
      <c r="A66" s="48">
        <v>25</v>
      </c>
      <c r="B66" s="49" t="s">
        <v>150</v>
      </c>
      <c r="C66" s="9">
        <v>14</v>
      </c>
      <c r="D66" s="9">
        <v>0</v>
      </c>
      <c r="E66" s="9">
        <v>2</v>
      </c>
      <c r="F66" s="10">
        <f t="shared" si="0"/>
        <v>16</v>
      </c>
      <c r="G66" s="10" t="s">
        <v>121</v>
      </c>
      <c r="H66" s="9">
        <v>6</v>
      </c>
      <c r="I66" s="9">
        <v>32200</v>
      </c>
      <c r="J66" s="9">
        <v>67200</v>
      </c>
      <c r="K66" s="9">
        <v>33600</v>
      </c>
    </row>
    <row r="67" spans="1:11" x14ac:dyDescent="0.2">
      <c r="A67" s="48">
        <v>26</v>
      </c>
      <c r="B67" s="49" t="s">
        <v>151</v>
      </c>
      <c r="C67" s="9">
        <v>19</v>
      </c>
      <c r="D67" s="9">
        <v>0</v>
      </c>
      <c r="E67" s="9">
        <v>2</v>
      </c>
      <c r="F67" s="10">
        <f t="shared" si="0"/>
        <v>21</v>
      </c>
      <c r="G67" s="10" t="s">
        <v>122</v>
      </c>
      <c r="H67" s="9">
        <v>6</v>
      </c>
      <c r="I67" s="9">
        <v>32370</v>
      </c>
      <c r="J67" s="9">
        <v>71800</v>
      </c>
      <c r="K67" s="9">
        <v>44100</v>
      </c>
    </row>
    <row r="68" spans="1:11" x14ac:dyDescent="0.2">
      <c r="A68" s="48">
        <v>27</v>
      </c>
      <c r="B68" s="49" t="s">
        <v>150</v>
      </c>
      <c r="C68" s="9">
        <v>25</v>
      </c>
      <c r="D68" s="9">
        <v>0</v>
      </c>
      <c r="E68" s="9">
        <v>2</v>
      </c>
      <c r="F68" s="10">
        <f t="shared" si="0"/>
        <v>27</v>
      </c>
      <c r="G68" s="10" t="s">
        <v>152</v>
      </c>
      <c r="H68" s="9">
        <v>6</v>
      </c>
      <c r="I68" s="9">
        <v>28500</v>
      </c>
      <c r="J68" s="9">
        <v>67500</v>
      </c>
      <c r="K68" s="9">
        <v>56700</v>
      </c>
    </row>
    <row r="69" spans="1:11" x14ac:dyDescent="0.2">
      <c r="A69" s="48">
        <v>28</v>
      </c>
      <c r="B69" s="49" t="s">
        <v>71</v>
      </c>
      <c r="C69" s="9">
        <v>22</v>
      </c>
      <c r="D69" s="9">
        <v>0</v>
      </c>
      <c r="E69" s="9">
        <v>5</v>
      </c>
      <c r="F69" s="10">
        <f t="shared" si="0"/>
        <v>27</v>
      </c>
      <c r="G69" s="10" t="s">
        <v>123</v>
      </c>
      <c r="H69" s="9">
        <v>8</v>
      </c>
      <c r="I69" s="9">
        <v>36550</v>
      </c>
      <c r="J69" s="9">
        <v>109200</v>
      </c>
      <c r="K69" s="9">
        <v>75600</v>
      </c>
    </row>
    <row r="70" spans="1:11" x14ac:dyDescent="0.2">
      <c r="A70" s="48"/>
      <c r="B70" s="51" t="s">
        <v>5</v>
      </c>
      <c r="C70" s="52">
        <f>SUM(C59:C69)</f>
        <v>276</v>
      </c>
      <c r="D70" s="52">
        <f>SUM(D59:D69)</f>
        <v>0</v>
      </c>
      <c r="E70" s="52">
        <f>SUM(E59:E69)</f>
        <v>30</v>
      </c>
      <c r="F70" s="52">
        <f>SUM(F59:F69)</f>
        <v>306</v>
      </c>
      <c r="G70" s="10"/>
      <c r="H70" s="9"/>
      <c r="I70" s="9"/>
      <c r="J70" s="24">
        <f>SUM(J59:J69)</f>
        <v>1044800</v>
      </c>
      <c r="K70" s="24">
        <f>SUM(K59:K69)</f>
        <v>610400</v>
      </c>
    </row>
    <row r="71" spans="1:11" x14ac:dyDescent="0.2">
      <c r="A71" s="75" t="s">
        <v>154</v>
      </c>
      <c r="B71" s="76"/>
      <c r="C71" s="76"/>
      <c r="D71" s="76"/>
      <c r="E71" s="76"/>
      <c r="F71" s="76"/>
      <c r="G71" s="76"/>
      <c r="H71" s="76"/>
      <c r="I71" s="76"/>
      <c r="J71" s="76"/>
      <c r="K71" s="76"/>
    </row>
    <row r="72" spans="1:11" x14ac:dyDescent="0.2">
      <c r="A72" s="76"/>
      <c r="B72" s="76"/>
      <c r="C72" s="76"/>
      <c r="D72" s="76"/>
      <c r="E72" s="76"/>
      <c r="F72" s="76"/>
      <c r="G72" s="76"/>
      <c r="H72" s="76"/>
      <c r="I72" s="76"/>
      <c r="J72" s="76"/>
      <c r="K72" s="76"/>
    </row>
    <row r="73" spans="1:11" x14ac:dyDescent="0.2">
      <c r="A73" s="48">
        <v>29</v>
      </c>
      <c r="B73" s="49" t="s">
        <v>64</v>
      </c>
      <c r="C73" s="9">
        <v>107</v>
      </c>
      <c r="D73" s="9">
        <v>18</v>
      </c>
      <c r="E73" s="9">
        <v>14</v>
      </c>
      <c r="F73" s="10">
        <f>SUM(C73:E73)</f>
        <v>139</v>
      </c>
      <c r="G73" s="10" t="s">
        <v>153</v>
      </c>
      <c r="H73" s="9">
        <v>8</v>
      </c>
      <c r="I73" s="9">
        <v>53000</v>
      </c>
      <c r="J73" s="9">
        <v>778000</v>
      </c>
      <c r="K73" s="9">
        <v>528200</v>
      </c>
    </row>
    <row r="74" spans="1:11" x14ac:dyDescent="0.2">
      <c r="A74" s="48">
        <v>30</v>
      </c>
      <c r="B74" s="49" t="s">
        <v>25</v>
      </c>
      <c r="C74" s="9">
        <v>170</v>
      </c>
      <c r="D74" s="9">
        <v>0</v>
      </c>
      <c r="E74" s="9">
        <v>10</v>
      </c>
      <c r="F74" s="10">
        <f>SUM(C74:E74)</f>
        <v>180</v>
      </c>
      <c r="G74" s="10" t="s">
        <v>26</v>
      </c>
      <c r="H74" s="9">
        <v>3</v>
      </c>
      <c r="I74" s="9">
        <v>16600</v>
      </c>
      <c r="J74" s="9">
        <v>258000</v>
      </c>
      <c r="K74" s="9">
        <v>189000</v>
      </c>
    </row>
    <row r="75" spans="1:11" x14ac:dyDescent="0.2">
      <c r="A75" s="48">
        <v>31</v>
      </c>
      <c r="B75" s="49" t="s">
        <v>38</v>
      </c>
      <c r="C75" s="9">
        <v>65</v>
      </c>
      <c r="D75" s="9">
        <v>0</v>
      </c>
      <c r="E75" s="9">
        <v>5</v>
      </c>
      <c r="F75" s="10">
        <f>SUM(C75:E75)</f>
        <v>70</v>
      </c>
      <c r="G75" s="74" t="s">
        <v>41</v>
      </c>
      <c r="H75" s="9">
        <v>3</v>
      </c>
      <c r="I75" s="9">
        <v>11100</v>
      </c>
      <c r="J75" s="9">
        <v>220000</v>
      </c>
      <c r="K75" s="9">
        <v>213500</v>
      </c>
    </row>
    <row r="76" spans="1:11" x14ac:dyDescent="0.2">
      <c r="A76" s="48"/>
      <c r="B76" s="51" t="s">
        <v>5</v>
      </c>
      <c r="C76" s="52">
        <f>SUM(C73:C75)</f>
        <v>342</v>
      </c>
      <c r="D76" s="52">
        <f>SUM(D73:D75)</f>
        <v>18</v>
      </c>
      <c r="E76" s="52">
        <f>SUM(E73:E75)</f>
        <v>29</v>
      </c>
      <c r="F76" s="52">
        <f>SUM(F73:F75)</f>
        <v>389</v>
      </c>
      <c r="G76" s="10"/>
      <c r="H76" s="9"/>
      <c r="I76" s="9"/>
      <c r="J76" s="24">
        <f>SUM(J73:J75)</f>
        <v>1256000</v>
      </c>
      <c r="K76" s="24">
        <f>SUM(K73:K75)</f>
        <v>930700</v>
      </c>
    </row>
    <row r="77" spans="1:11" x14ac:dyDescent="0.2">
      <c r="A77" s="75" t="s">
        <v>116</v>
      </c>
      <c r="B77" s="76"/>
      <c r="C77" s="76"/>
      <c r="D77" s="76"/>
      <c r="E77" s="76"/>
      <c r="F77" s="76"/>
      <c r="G77" s="76"/>
      <c r="H77" s="76"/>
      <c r="I77" s="76"/>
      <c r="J77" s="76"/>
      <c r="K77" s="76"/>
    </row>
    <row r="78" spans="1:11" x14ac:dyDescent="0.2">
      <c r="A78" s="76"/>
      <c r="B78" s="76"/>
      <c r="C78" s="76"/>
      <c r="D78" s="76"/>
      <c r="E78" s="76"/>
      <c r="F78" s="76"/>
      <c r="G78" s="76"/>
      <c r="H78" s="76"/>
      <c r="I78" s="76"/>
      <c r="J78" s="76"/>
      <c r="K78" s="76"/>
    </row>
    <row r="79" spans="1:11" x14ac:dyDescent="0.2">
      <c r="A79" s="48">
        <v>32</v>
      </c>
      <c r="B79" s="49" t="s">
        <v>118</v>
      </c>
      <c r="C79" s="9">
        <v>57</v>
      </c>
      <c r="D79" s="9">
        <v>0</v>
      </c>
      <c r="E79" s="9">
        <v>3</v>
      </c>
      <c r="F79" s="10">
        <f>SUM(C79:E79)</f>
        <v>60</v>
      </c>
      <c r="G79" s="10" t="s">
        <v>117</v>
      </c>
      <c r="H79" s="9">
        <v>6</v>
      </c>
      <c r="I79" s="9">
        <v>54000</v>
      </c>
      <c r="J79" s="9">
        <v>114000</v>
      </c>
      <c r="K79" s="9">
        <v>126000</v>
      </c>
    </row>
    <row r="80" spans="1:11" ht="22.5" x14ac:dyDescent="0.2">
      <c r="A80" s="48">
        <v>33</v>
      </c>
      <c r="B80" s="71" t="s">
        <v>135</v>
      </c>
      <c r="C80" s="9">
        <v>30</v>
      </c>
      <c r="D80" s="9">
        <v>0</v>
      </c>
      <c r="E80" s="9">
        <v>3</v>
      </c>
      <c r="F80" s="10">
        <f>SUM(C80:E80)</f>
        <v>33</v>
      </c>
      <c r="G80" s="10" t="s">
        <v>119</v>
      </c>
      <c r="H80" s="9">
        <v>6</v>
      </c>
      <c r="I80" s="9">
        <v>60000</v>
      </c>
      <c r="J80" s="9">
        <v>150000</v>
      </c>
      <c r="K80" s="9">
        <v>102300</v>
      </c>
    </row>
    <row r="81" spans="1:11" x14ac:dyDescent="0.2">
      <c r="A81" s="48"/>
      <c r="B81" s="51" t="s">
        <v>5</v>
      </c>
      <c r="C81" s="52">
        <f>SUM(C79:C80)</f>
        <v>87</v>
      </c>
      <c r="D81" s="52">
        <f>SUM(D79:D80)</f>
        <v>0</v>
      </c>
      <c r="E81" s="52">
        <f>SUM(E79:E80)</f>
        <v>6</v>
      </c>
      <c r="F81" s="52">
        <f>SUM(F79:F80)</f>
        <v>93</v>
      </c>
      <c r="G81" s="10"/>
      <c r="H81" s="9"/>
      <c r="I81" s="9"/>
      <c r="J81" s="24">
        <f>SUM(J79:J80)</f>
        <v>264000</v>
      </c>
      <c r="K81" s="24">
        <f>SUM(K79:K80)</f>
        <v>228300</v>
      </c>
    </row>
    <row r="82" spans="1:11" x14ac:dyDescent="0.2">
      <c r="A82" s="48"/>
      <c r="B82" s="51"/>
      <c r="C82" s="52"/>
      <c r="D82" s="52"/>
      <c r="E82" s="52"/>
      <c r="F82" s="52"/>
      <c r="G82" s="10"/>
      <c r="H82" s="9"/>
      <c r="I82" s="9"/>
      <c r="J82" s="24"/>
      <c r="K82" s="24"/>
    </row>
    <row r="83" spans="1:11" x14ac:dyDescent="0.2">
      <c r="A83" s="93" t="s">
        <v>9</v>
      </c>
      <c r="B83" s="93"/>
      <c r="C83" s="16">
        <f>C81+C76+C70+C56+C52+C47+C42+C37+C29+C25+C21+C17+C13+C9</f>
        <v>1657</v>
      </c>
      <c r="D83" s="16">
        <f>D81+D76+D70+D56+D52+D47+D42+D37+D29+D25+D21+D17+D13+D9</f>
        <v>40</v>
      </c>
      <c r="E83" s="16">
        <f>E81+E76+E70+E56+E52+E47+E42+E37+E29+E25+E21+E17+E13+E9</f>
        <v>149</v>
      </c>
      <c r="F83" s="16">
        <f>F81+F76+F70+F56+F52+F47+F42+F37+F29+F25+F21+F17+F13+F9</f>
        <v>1846</v>
      </c>
      <c r="G83" s="16"/>
      <c r="H83" s="69"/>
      <c r="I83" s="16"/>
      <c r="J83" s="16">
        <f>J81+J76+J70+J56+J52+J47+J42+J37+J29+J25+J21+J17+J13+J9</f>
        <v>6928380</v>
      </c>
      <c r="K83" s="16">
        <f>K81+K76+K70+K56+K52+K47+K42+K37+K29+K25+K21+K17+K13+K9</f>
        <v>4650300</v>
      </c>
    </row>
    <row r="84" spans="1:11" x14ac:dyDescent="0.2">
      <c r="A84" s="17"/>
      <c r="B84" s="17"/>
      <c r="C84" s="18"/>
      <c r="D84" s="19"/>
      <c r="E84" s="19"/>
      <c r="F84" s="15"/>
      <c r="G84" s="8"/>
      <c r="H84" s="7"/>
      <c r="I84" s="7"/>
      <c r="J84" s="13"/>
      <c r="K84" s="13"/>
    </row>
    <row r="85" spans="1:11" x14ac:dyDescent="0.2">
      <c r="A85" s="17"/>
      <c r="B85" s="17"/>
      <c r="C85" s="18"/>
      <c r="D85" s="19"/>
      <c r="E85" s="19"/>
      <c r="F85" s="15"/>
      <c r="G85" s="8"/>
      <c r="H85" s="7"/>
      <c r="I85" s="7"/>
      <c r="J85" s="13"/>
      <c r="K85" s="13"/>
    </row>
    <row r="86" spans="1:11" x14ac:dyDescent="0.2">
      <c r="A86" s="81" t="s">
        <v>27</v>
      </c>
      <c r="B86" s="82"/>
      <c r="C86" s="82"/>
      <c r="D86" s="82"/>
      <c r="E86" s="82"/>
      <c r="F86" s="82"/>
      <c r="G86" s="82"/>
      <c r="H86" s="82"/>
      <c r="I86" s="82"/>
      <c r="J86" s="82"/>
      <c r="K86" s="82"/>
    </row>
    <row r="87" spans="1:11" x14ac:dyDescent="0.2">
      <c r="A87" s="82"/>
      <c r="B87" s="82"/>
      <c r="C87" s="82"/>
      <c r="D87" s="82"/>
      <c r="E87" s="82"/>
      <c r="F87" s="82"/>
      <c r="G87" s="82"/>
      <c r="H87" s="82"/>
      <c r="I87" s="82"/>
      <c r="J87" s="82"/>
      <c r="K87" s="82"/>
    </row>
    <row r="88" spans="1:11" x14ac:dyDescent="0.2">
      <c r="A88" s="75" t="s">
        <v>77</v>
      </c>
      <c r="B88" s="76"/>
      <c r="C88" s="76"/>
      <c r="D88" s="76"/>
      <c r="E88" s="76"/>
      <c r="F88" s="76"/>
      <c r="G88" s="76"/>
      <c r="H88" s="76"/>
      <c r="I88" s="76"/>
      <c r="J88" s="76"/>
      <c r="K88" s="76"/>
    </row>
    <row r="89" spans="1:11" x14ac:dyDescent="0.2">
      <c r="A89" s="76"/>
      <c r="B89" s="76"/>
      <c r="C89" s="76"/>
      <c r="D89" s="76"/>
      <c r="E89" s="76"/>
      <c r="F89" s="76"/>
      <c r="G89" s="76"/>
      <c r="H89" s="76"/>
      <c r="I89" s="76"/>
      <c r="J89" s="76"/>
      <c r="K89" s="76"/>
    </row>
    <row r="90" spans="1:11" x14ac:dyDescent="0.2">
      <c r="A90" s="48">
        <v>34</v>
      </c>
      <c r="B90" s="49" t="s">
        <v>67</v>
      </c>
      <c r="C90" s="9">
        <v>60</v>
      </c>
      <c r="D90" s="9">
        <v>0</v>
      </c>
      <c r="E90" s="9">
        <v>12</v>
      </c>
      <c r="F90" s="10">
        <v>72</v>
      </c>
      <c r="G90" s="10" t="s">
        <v>28</v>
      </c>
      <c r="H90" s="9">
        <v>5</v>
      </c>
      <c r="I90" s="9">
        <v>32110</v>
      </c>
      <c r="J90" s="9">
        <v>199200</v>
      </c>
      <c r="K90" s="9">
        <v>126000</v>
      </c>
    </row>
    <row r="91" spans="1:11" x14ac:dyDescent="0.2">
      <c r="A91" s="48"/>
      <c r="B91" s="51" t="s">
        <v>5</v>
      </c>
      <c r="C91" s="52">
        <f>SUM(C90:C90)</f>
        <v>60</v>
      </c>
      <c r="D91" s="52">
        <f>SUM(D90:D90)</f>
        <v>0</v>
      </c>
      <c r="E91" s="52">
        <f>SUM(E90:E90)</f>
        <v>12</v>
      </c>
      <c r="F91" s="52">
        <f>SUM(F90:F90)</f>
        <v>72</v>
      </c>
      <c r="G91" s="10"/>
      <c r="H91" s="9"/>
      <c r="I91" s="9"/>
      <c r="J91" s="24">
        <f>SUM(J90:J90)</f>
        <v>199200</v>
      </c>
      <c r="K91" s="24">
        <f>SUM(K90:K90)</f>
        <v>126000</v>
      </c>
    </row>
    <row r="92" spans="1:11" x14ac:dyDescent="0.2">
      <c r="A92" s="75" t="s">
        <v>82</v>
      </c>
      <c r="B92" s="76"/>
      <c r="C92" s="76"/>
      <c r="D92" s="76"/>
      <c r="E92" s="76"/>
      <c r="F92" s="76"/>
      <c r="G92" s="76"/>
      <c r="H92" s="76"/>
      <c r="I92" s="76"/>
      <c r="J92" s="76"/>
      <c r="K92" s="76"/>
    </row>
    <row r="93" spans="1:11" x14ac:dyDescent="0.2">
      <c r="A93" s="76"/>
      <c r="B93" s="76"/>
      <c r="C93" s="76"/>
      <c r="D93" s="76"/>
      <c r="E93" s="76"/>
      <c r="F93" s="76"/>
      <c r="G93" s="76"/>
      <c r="H93" s="76"/>
      <c r="I93" s="76"/>
      <c r="J93" s="76"/>
      <c r="K93" s="76"/>
    </row>
    <row r="94" spans="1:11" x14ac:dyDescent="0.2">
      <c r="A94" s="48">
        <v>35</v>
      </c>
      <c r="B94" s="49" t="s">
        <v>83</v>
      </c>
      <c r="C94" s="9">
        <v>20</v>
      </c>
      <c r="D94" s="9">
        <v>0</v>
      </c>
      <c r="E94" s="9">
        <v>3</v>
      </c>
      <c r="F94" s="10">
        <f>SUM(C94:E94)</f>
        <v>23</v>
      </c>
      <c r="G94" s="74" t="s">
        <v>40</v>
      </c>
      <c r="H94" s="9">
        <v>7</v>
      </c>
      <c r="I94" s="9">
        <v>32600</v>
      </c>
      <c r="J94" s="9">
        <v>125800</v>
      </c>
      <c r="K94" s="9">
        <v>125800</v>
      </c>
    </row>
    <row r="95" spans="1:11" x14ac:dyDescent="0.2">
      <c r="A95" s="48"/>
      <c r="B95" s="51" t="s">
        <v>5</v>
      </c>
      <c r="C95" s="52">
        <f>SUM(C94:C94)</f>
        <v>20</v>
      </c>
      <c r="D95" s="52">
        <f>SUM(D94:D94)</f>
        <v>0</v>
      </c>
      <c r="E95" s="52">
        <f>SUM(E94:E94)</f>
        <v>3</v>
      </c>
      <c r="F95" s="52">
        <f>SUM(F94:F94)</f>
        <v>23</v>
      </c>
      <c r="G95" s="10"/>
      <c r="H95" s="9"/>
      <c r="I95" s="9"/>
      <c r="J95" s="24">
        <f>SUM(J94:J94)</f>
        <v>125800</v>
      </c>
      <c r="K95" s="24">
        <f>SUM(K94:K94)</f>
        <v>125800</v>
      </c>
    </row>
    <row r="96" spans="1:11" x14ac:dyDescent="0.2">
      <c r="A96" s="48"/>
      <c r="B96" s="51"/>
      <c r="C96" s="52"/>
      <c r="D96" s="52"/>
      <c r="E96" s="52"/>
      <c r="F96" s="52"/>
      <c r="G96" s="10"/>
      <c r="H96" s="9"/>
      <c r="I96" s="9"/>
      <c r="J96" s="24"/>
      <c r="K96" s="24"/>
    </row>
    <row r="97" spans="1:11" x14ac:dyDescent="0.2">
      <c r="A97" s="93" t="s">
        <v>36</v>
      </c>
      <c r="B97" s="93"/>
      <c r="C97" s="16">
        <f>C91+C95</f>
        <v>80</v>
      </c>
      <c r="D97" s="16">
        <f>D91+D95</f>
        <v>0</v>
      </c>
      <c r="E97" s="16">
        <f>E91+E95</f>
        <v>15</v>
      </c>
      <c r="F97" s="16">
        <f>F91+F95</f>
        <v>95</v>
      </c>
      <c r="G97" s="20"/>
      <c r="H97" s="21"/>
      <c r="I97" s="21"/>
      <c r="J97" s="16">
        <f>J91+J95</f>
        <v>325000</v>
      </c>
      <c r="K97" s="16">
        <f>K91+K95</f>
        <v>251800</v>
      </c>
    </row>
    <row r="98" spans="1:11" s="25" customFormat="1" x14ac:dyDescent="0.2">
      <c r="A98" s="22"/>
      <c r="B98" s="22"/>
      <c r="C98" s="23"/>
      <c r="D98" s="23"/>
      <c r="E98" s="23"/>
      <c r="F98" s="23"/>
      <c r="G98" s="10"/>
      <c r="H98" s="9"/>
      <c r="I98" s="9"/>
      <c r="J98" s="23"/>
      <c r="K98" s="24"/>
    </row>
    <row r="99" spans="1:11" s="25" customFormat="1" x14ac:dyDescent="0.2">
      <c r="A99" s="22"/>
      <c r="B99" s="22"/>
      <c r="C99" s="23"/>
      <c r="D99" s="23"/>
      <c r="E99" s="23"/>
      <c r="F99" s="23"/>
      <c r="G99" s="10"/>
      <c r="H99" s="9"/>
      <c r="I99" s="9"/>
      <c r="J99" s="23"/>
      <c r="K99" s="24"/>
    </row>
    <row r="100" spans="1:11" s="25" customFormat="1" x14ac:dyDescent="0.2">
      <c r="A100" s="22"/>
      <c r="B100" s="22"/>
      <c r="C100" s="23"/>
      <c r="D100" s="23"/>
      <c r="E100" s="23"/>
      <c r="F100" s="23"/>
      <c r="G100" s="10"/>
      <c r="H100" s="9"/>
      <c r="I100" s="9"/>
      <c r="J100" s="23"/>
      <c r="K100" s="24"/>
    </row>
    <row r="101" spans="1:11" x14ac:dyDescent="0.2">
      <c r="A101" s="81" t="s">
        <v>6</v>
      </c>
      <c r="B101" s="82"/>
      <c r="C101" s="82"/>
      <c r="D101" s="82"/>
      <c r="E101" s="82"/>
      <c r="F101" s="82"/>
      <c r="G101" s="82"/>
      <c r="H101" s="82"/>
      <c r="I101" s="82"/>
      <c r="J101" s="82"/>
      <c r="K101" s="82"/>
    </row>
    <row r="102" spans="1:11" x14ac:dyDescent="0.2">
      <c r="A102" s="82"/>
      <c r="B102" s="82"/>
      <c r="C102" s="82"/>
      <c r="D102" s="82"/>
      <c r="E102" s="82"/>
      <c r="F102" s="82"/>
      <c r="G102" s="82"/>
      <c r="H102" s="82"/>
      <c r="I102" s="82"/>
      <c r="J102" s="82"/>
      <c r="K102" s="82"/>
    </row>
    <row r="103" spans="1:11" hidden="1" x14ac:dyDescent="0.2">
      <c r="A103" s="5"/>
      <c r="B103" s="6"/>
      <c r="C103" s="7"/>
      <c r="D103" s="7"/>
      <c r="E103" s="7"/>
      <c r="F103" s="15"/>
      <c r="G103" s="8"/>
      <c r="H103" s="7"/>
      <c r="I103" s="7"/>
      <c r="J103" s="7"/>
      <c r="K103" s="7"/>
    </row>
    <row r="104" spans="1:11" s="25" customFormat="1" x14ac:dyDescent="0.2">
      <c r="A104" s="75" t="s">
        <v>84</v>
      </c>
      <c r="B104" s="76"/>
      <c r="C104" s="76"/>
      <c r="D104" s="76"/>
      <c r="E104" s="76"/>
      <c r="F104" s="76"/>
      <c r="G104" s="76"/>
      <c r="H104" s="76"/>
      <c r="I104" s="76"/>
      <c r="J104" s="76"/>
      <c r="K104" s="76"/>
    </row>
    <row r="105" spans="1:11" s="25" customFormat="1" x14ac:dyDescent="0.2">
      <c r="A105" s="76"/>
      <c r="B105" s="76"/>
      <c r="C105" s="76"/>
      <c r="D105" s="76"/>
      <c r="E105" s="76"/>
      <c r="F105" s="76"/>
      <c r="G105" s="76"/>
      <c r="H105" s="76"/>
      <c r="I105" s="76"/>
      <c r="J105" s="76"/>
      <c r="K105" s="76"/>
    </row>
    <row r="106" spans="1:11" s="25" customFormat="1" ht="22.5" x14ac:dyDescent="0.2">
      <c r="A106" s="48">
        <v>36</v>
      </c>
      <c r="B106" s="71" t="s">
        <v>85</v>
      </c>
      <c r="C106" s="9">
        <v>30</v>
      </c>
      <c r="D106" s="9">
        <v>0</v>
      </c>
      <c r="E106" s="9">
        <v>6</v>
      </c>
      <c r="F106" s="10">
        <f>SUM(C106:E106)</f>
        <v>36</v>
      </c>
      <c r="G106" s="74" t="s">
        <v>40</v>
      </c>
      <c r="H106" s="9">
        <v>6</v>
      </c>
      <c r="I106" s="9">
        <v>29250</v>
      </c>
      <c r="J106" s="9">
        <v>858040</v>
      </c>
      <c r="K106" s="9">
        <v>650000</v>
      </c>
    </row>
    <row r="107" spans="1:11" s="25" customFormat="1" x14ac:dyDescent="0.2">
      <c r="A107" s="48"/>
      <c r="B107" s="51" t="s">
        <v>5</v>
      </c>
      <c r="C107" s="52">
        <f>SUM(C106:C106)</f>
        <v>30</v>
      </c>
      <c r="D107" s="52">
        <f>SUM(D106:D106)</f>
        <v>0</v>
      </c>
      <c r="E107" s="52">
        <f>SUM(E106:E106)</f>
        <v>6</v>
      </c>
      <c r="F107" s="52">
        <f>SUM(F106:F106)</f>
        <v>36</v>
      </c>
      <c r="G107" s="10"/>
      <c r="H107" s="9"/>
      <c r="I107" s="9"/>
      <c r="J107" s="24">
        <f>SUM(J106:J106)</f>
        <v>858040</v>
      </c>
      <c r="K107" s="24">
        <f>SUM(K106:K106)</f>
        <v>650000</v>
      </c>
    </row>
    <row r="108" spans="1:11" s="25" customFormat="1" x14ac:dyDescent="0.2">
      <c r="A108" s="62"/>
      <c r="B108" s="56"/>
      <c r="C108" s="63"/>
      <c r="D108" s="57"/>
      <c r="E108" s="57"/>
      <c r="F108" s="64"/>
      <c r="G108" s="65"/>
      <c r="H108" s="66"/>
      <c r="I108" s="66"/>
      <c r="J108" s="67"/>
      <c r="K108" s="57"/>
    </row>
    <row r="109" spans="1:11" s="25" customFormat="1" x14ac:dyDescent="0.2">
      <c r="A109" s="47"/>
      <c r="B109" s="47" t="s">
        <v>11</v>
      </c>
      <c r="C109" s="16">
        <f>C107</f>
        <v>30</v>
      </c>
      <c r="D109" s="16">
        <f>D107</f>
        <v>0</v>
      </c>
      <c r="E109" s="16">
        <f>E107</f>
        <v>6</v>
      </c>
      <c r="F109" s="16">
        <f>F107</f>
        <v>36</v>
      </c>
      <c r="G109" s="20"/>
      <c r="H109" s="21"/>
      <c r="I109" s="21"/>
      <c r="J109" s="16">
        <f>J107</f>
        <v>858040</v>
      </c>
      <c r="K109" s="16">
        <f>K107</f>
        <v>650000</v>
      </c>
    </row>
    <row r="110" spans="1:11" x14ac:dyDescent="0.2">
      <c r="A110" s="22"/>
      <c r="B110" s="22"/>
      <c r="C110" s="23"/>
      <c r="D110" s="23"/>
      <c r="E110" s="23"/>
      <c r="F110" s="23"/>
      <c r="G110" s="10"/>
      <c r="H110" s="9"/>
      <c r="I110" s="9"/>
      <c r="J110" s="23"/>
      <c r="K110" s="23"/>
    </row>
    <row r="111" spans="1:11" s="25" customFormat="1" x14ac:dyDescent="0.2">
      <c r="A111" s="22"/>
      <c r="B111" s="22"/>
      <c r="C111" s="23"/>
      <c r="D111" s="23"/>
      <c r="E111" s="23"/>
      <c r="F111" s="23"/>
      <c r="G111" s="10"/>
      <c r="H111" s="9"/>
      <c r="I111" s="9"/>
      <c r="J111" s="23"/>
      <c r="K111" s="24"/>
    </row>
    <row r="112" spans="1:11" x14ac:dyDescent="0.2">
      <c r="A112" s="81" t="s">
        <v>7</v>
      </c>
      <c r="B112" s="81"/>
      <c r="C112" s="81"/>
      <c r="D112" s="81"/>
      <c r="E112" s="81"/>
      <c r="F112" s="81"/>
      <c r="G112" s="81"/>
      <c r="H112" s="81"/>
      <c r="I112" s="81"/>
      <c r="J112" s="81"/>
      <c r="K112" s="81"/>
    </row>
    <row r="113" spans="1:24" x14ac:dyDescent="0.2">
      <c r="A113" s="81"/>
      <c r="B113" s="81"/>
      <c r="C113" s="81"/>
      <c r="D113" s="81"/>
      <c r="E113" s="81"/>
      <c r="F113" s="81"/>
      <c r="G113" s="81"/>
      <c r="H113" s="81"/>
      <c r="I113" s="81"/>
      <c r="J113" s="81"/>
      <c r="K113" s="81"/>
    </row>
    <row r="114" spans="1:24" x14ac:dyDescent="0.2">
      <c r="A114" s="75" t="s">
        <v>35</v>
      </c>
      <c r="B114" s="76"/>
      <c r="C114" s="76"/>
      <c r="D114" s="76"/>
      <c r="E114" s="76"/>
      <c r="F114" s="76"/>
      <c r="G114" s="76"/>
      <c r="H114" s="76"/>
      <c r="I114" s="76"/>
      <c r="J114" s="76"/>
      <c r="K114" s="76"/>
    </row>
    <row r="115" spans="1:24" x14ac:dyDescent="0.2">
      <c r="A115" s="76"/>
      <c r="B115" s="76"/>
      <c r="C115" s="76"/>
      <c r="D115" s="76"/>
      <c r="E115" s="76"/>
      <c r="F115" s="76"/>
      <c r="G115" s="76"/>
      <c r="H115" s="76"/>
      <c r="I115" s="76"/>
      <c r="J115" s="76"/>
      <c r="K115" s="76"/>
    </row>
    <row r="116" spans="1:24" x14ac:dyDescent="0.2">
      <c r="A116" s="48">
        <v>37</v>
      </c>
      <c r="B116" s="49" t="s">
        <v>57</v>
      </c>
      <c r="C116" s="9">
        <v>52</v>
      </c>
      <c r="D116" s="9">
        <v>0</v>
      </c>
      <c r="E116" s="9">
        <v>5</v>
      </c>
      <c r="F116" s="10">
        <f>SUM(C116:E116)</f>
        <v>57</v>
      </c>
      <c r="G116" s="10" t="s">
        <v>106</v>
      </c>
      <c r="H116" s="9">
        <v>8</v>
      </c>
      <c r="I116" s="9">
        <v>30000</v>
      </c>
      <c r="J116" s="9">
        <v>527000</v>
      </c>
      <c r="K116" s="9">
        <v>193800</v>
      </c>
    </row>
    <row r="117" spans="1:24" x14ac:dyDescent="0.2">
      <c r="A117" s="48">
        <v>38</v>
      </c>
      <c r="B117" s="49" t="s">
        <v>57</v>
      </c>
      <c r="C117" s="9">
        <v>49</v>
      </c>
      <c r="D117" s="9">
        <v>3</v>
      </c>
      <c r="E117" s="9">
        <v>4</v>
      </c>
      <c r="F117" s="10">
        <f>SUM(C117:E117)</f>
        <v>56</v>
      </c>
      <c r="G117" s="10" t="s">
        <v>107</v>
      </c>
      <c r="H117" s="9">
        <v>8</v>
      </c>
      <c r="I117" s="9">
        <v>30000</v>
      </c>
      <c r="J117" s="9">
        <v>348000</v>
      </c>
      <c r="K117" s="9">
        <v>190400</v>
      </c>
      <c r="O117" s="49"/>
      <c r="P117" s="9"/>
      <c r="Q117" s="9"/>
      <c r="R117" s="9"/>
      <c r="S117" s="10"/>
      <c r="T117" s="10"/>
      <c r="U117" s="9"/>
      <c r="V117" s="9"/>
      <c r="W117" s="9"/>
      <c r="X117" s="9"/>
    </row>
    <row r="118" spans="1:24" x14ac:dyDescent="0.2">
      <c r="A118" s="48">
        <v>39</v>
      </c>
      <c r="B118" s="49" t="s">
        <v>57</v>
      </c>
      <c r="C118" s="9">
        <v>30</v>
      </c>
      <c r="D118" s="9">
        <v>0</v>
      </c>
      <c r="E118" s="9">
        <v>5</v>
      </c>
      <c r="F118" s="10">
        <f>SUM(C118:E118)</f>
        <v>35</v>
      </c>
      <c r="G118" s="10" t="s">
        <v>108</v>
      </c>
      <c r="H118" s="9">
        <v>12</v>
      </c>
      <c r="I118" s="9">
        <v>71000</v>
      </c>
      <c r="J118" s="9">
        <v>635000</v>
      </c>
      <c r="K118" s="9">
        <v>161000</v>
      </c>
    </row>
    <row r="119" spans="1:24" x14ac:dyDescent="0.2">
      <c r="A119" s="48">
        <v>40</v>
      </c>
      <c r="B119" s="49" t="s">
        <v>57</v>
      </c>
      <c r="C119" s="9">
        <v>42</v>
      </c>
      <c r="D119" s="9">
        <v>2</v>
      </c>
      <c r="E119" s="9">
        <v>4</v>
      </c>
      <c r="F119" s="10">
        <f>SUM(C119:E119)</f>
        <v>48</v>
      </c>
      <c r="G119" s="10" t="s">
        <v>105</v>
      </c>
      <c r="H119" s="9">
        <v>6</v>
      </c>
      <c r="I119" s="9">
        <v>32000</v>
      </c>
      <c r="J119" s="9">
        <v>332000</v>
      </c>
      <c r="K119" s="9">
        <v>134400</v>
      </c>
    </row>
    <row r="120" spans="1:24" s="14" customFormat="1" x14ac:dyDescent="0.2">
      <c r="A120" s="50"/>
      <c r="B120" s="51" t="s">
        <v>5</v>
      </c>
      <c r="C120" s="52">
        <f>SUM(C116:C119)</f>
        <v>173</v>
      </c>
      <c r="D120" s="52">
        <f t="shared" ref="D120:F120" si="1">SUM(D116:D119)</f>
        <v>5</v>
      </c>
      <c r="E120" s="52">
        <f t="shared" si="1"/>
        <v>18</v>
      </c>
      <c r="F120" s="52">
        <f t="shared" si="1"/>
        <v>196</v>
      </c>
      <c r="G120" s="53"/>
      <c r="H120" s="52"/>
      <c r="I120" s="52"/>
      <c r="J120" s="24">
        <f>SUM(J116:J119)</f>
        <v>1842000</v>
      </c>
      <c r="K120" s="24">
        <f>SUM(K116:K119)</f>
        <v>679600</v>
      </c>
    </row>
    <row r="121" spans="1:24" s="14" customFormat="1" x14ac:dyDescent="0.2">
      <c r="A121" s="75" t="s">
        <v>144</v>
      </c>
      <c r="B121" s="76"/>
      <c r="C121" s="76"/>
      <c r="D121" s="76"/>
      <c r="E121" s="76"/>
      <c r="F121" s="76"/>
      <c r="G121" s="76"/>
      <c r="H121" s="76"/>
      <c r="I121" s="76"/>
      <c r="J121" s="76"/>
      <c r="K121" s="76"/>
    </row>
    <row r="122" spans="1:24" s="14" customFormat="1" x14ac:dyDescent="0.2">
      <c r="A122" s="76"/>
      <c r="B122" s="76"/>
      <c r="C122" s="76"/>
      <c r="D122" s="76"/>
      <c r="E122" s="76"/>
      <c r="F122" s="76"/>
      <c r="G122" s="76"/>
      <c r="H122" s="76"/>
      <c r="I122" s="76"/>
      <c r="J122" s="76"/>
      <c r="K122" s="76"/>
    </row>
    <row r="123" spans="1:24" s="14" customFormat="1" x14ac:dyDescent="0.2">
      <c r="A123" s="48">
        <v>41</v>
      </c>
      <c r="B123" s="49" t="s">
        <v>147</v>
      </c>
      <c r="C123" s="9">
        <v>10</v>
      </c>
      <c r="D123" s="9">
        <v>0</v>
      </c>
      <c r="E123" s="9">
        <v>5</v>
      </c>
      <c r="F123" s="10">
        <f>SUM(C123:E123)</f>
        <v>15</v>
      </c>
      <c r="G123" s="10" t="s">
        <v>148</v>
      </c>
      <c r="H123" s="9">
        <v>6</v>
      </c>
      <c r="I123" s="9">
        <v>25000</v>
      </c>
      <c r="J123" s="9">
        <v>350000</v>
      </c>
      <c r="K123" s="9">
        <v>350000</v>
      </c>
    </row>
    <row r="124" spans="1:24" s="14" customFormat="1" x14ac:dyDescent="0.2">
      <c r="A124" s="50"/>
      <c r="B124" s="51" t="s">
        <v>5</v>
      </c>
      <c r="C124" s="52">
        <f>SUM(C123)</f>
        <v>10</v>
      </c>
      <c r="D124" s="52">
        <f>SUM(D123)</f>
        <v>0</v>
      </c>
      <c r="E124" s="52">
        <f>SUM(E123)</f>
        <v>5</v>
      </c>
      <c r="F124" s="52">
        <f>SUM(F123)</f>
        <v>15</v>
      </c>
      <c r="G124" s="53"/>
      <c r="H124" s="52"/>
      <c r="I124" s="52"/>
      <c r="J124" s="24">
        <f>SUM(J123)</f>
        <v>350000</v>
      </c>
      <c r="K124" s="24">
        <f>SUM(K123)</f>
        <v>350000</v>
      </c>
    </row>
    <row r="125" spans="1:24" x14ac:dyDescent="0.2">
      <c r="A125" s="75" t="s">
        <v>50</v>
      </c>
      <c r="B125" s="76"/>
      <c r="C125" s="76"/>
      <c r="D125" s="76"/>
      <c r="E125" s="76"/>
      <c r="F125" s="76"/>
      <c r="G125" s="76"/>
      <c r="H125" s="76"/>
      <c r="I125" s="76"/>
      <c r="J125" s="76"/>
      <c r="K125" s="76"/>
    </row>
    <row r="126" spans="1:24" x14ac:dyDescent="0.2">
      <c r="A126" s="76"/>
      <c r="B126" s="76"/>
      <c r="C126" s="76"/>
      <c r="D126" s="76"/>
      <c r="E126" s="76"/>
      <c r="F126" s="76"/>
      <c r="G126" s="76"/>
      <c r="H126" s="76"/>
      <c r="I126" s="76"/>
      <c r="J126" s="76"/>
      <c r="K126" s="76"/>
    </row>
    <row r="127" spans="1:24" x14ac:dyDescent="0.2">
      <c r="A127" s="48">
        <v>42</v>
      </c>
      <c r="B127" s="49" t="s">
        <v>149</v>
      </c>
      <c r="C127" s="54">
        <v>30</v>
      </c>
      <c r="D127" s="54">
        <v>0</v>
      </c>
      <c r="E127" s="9">
        <v>5</v>
      </c>
      <c r="F127" s="10">
        <f>SUM(C127:E127)</f>
        <v>35</v>
      </c>
      <c r="G127" s="10" t="s">
        <v>66</v>
      </c>
      <c r="H127" s="9">
        <v>6</v>
      </c>
      <c r="I127" s="9">
        <v>34200</v>
      </c>
      <c r="J127" s="9">
        <v>126000</v>
      </c>
      <c r="K127" s="9">
        <v>63000</v>
      </c>
    </row>
    <row r="128" spans="1:24" s="14" customFormat="1" x14ac:dyDescent="0.2">
      <c r="A128" s="48"/>
      <c r="B128" s="51" t="s">
        <v>5</v>
      </c>
      <c r="C128" s="52">
        <f>SUM(C127:C127)</f>
        <v>30</v>
      </c>
      <c r="D128" s="54">
        <f>SUM(D127:D127)</f>
        <v>0</v>
      </c>
      <c r="E128" s="52">
        <f>SUM(E127:E127)</f>
        <v>5</v>
      </c>
      <c r="F128" s="52">
        <f>SUM(F127:F127)</f>
        <v>35</v>
      </c>
      <c r="G128" s="10"/>
      <c r="H128" s="9"/>
      <c r="I128" s="9"/>
      <c r="J128" s="24">
        <f>SUM(J127:J127)</f>
        <v>126000</v>
      </c>
      <c r="K128" s="24">
        <f>SUM(K127:K127)</f>
        <v>63000</v>
      </c>
    </row>
    <row r="129" spans="1:11" x14ac:dyDescent="0.2">
      <c r="A129" s="75" t="s">
        <v>18</v>
      </c>
      <c r="B129" s="76"/>
      <c r="C129" s="76"/>
      <c r="D129" s="76"/>
      <c r="E129" s="76"/>
      <c r="F129" s="76"/>
      <c r="G129" s="76"/>
      <c r="H129" s="76"/>
      <c r="I129" s="76"/>
      <c r="J129" s="76"/>
      <c r="K129" s="76"/>
    </row>
    <row r="130" spans="1:11" x14ac:dyDescent="0.2">
      <c r="A130" s="76"/>
      <c r="B130" s="76"/>
      <c r="C130" s="76"/>
      <c r="D130" s="76"/>
      <c r="E130" s="76"/>
      <c r="F130" s="76"/>
      <c r="G130" s="76"/>
      <c r="H130" s="76"/>
      <c r="I130" s="76"/>
      <c r="J130" s="76"/>
      <c r="K130" s="76"/>
    </row>
    <row r="131" spans="1:11" x14ac:dyDescent="0.2">
      <c r="A131" s="48">
        <v>43</v>
      </c>
      <c r="B131" s="49" t="s">
        <v>19</v>
      </c>
      <c r="C131" s="9">
        <v>33</v>
      </c>
      <c r="D131" s="9">
        <v>0</v>
      </c>
      <c r="E131" s="9">
        <v>5</v>
      </c>
      <c r="F131" s="10">
        <f>SUM(C131:E131)</f>
        <v>38</v>
      </c>
      <c r="G131" s="10" t="s">
        <v>87</v>
      </c>
      <c r="H131" s="9">
        <v>6</v>
      </c>
      <c r="I131" s="9">
        <v>20000</v>
      </c>
      <c r="J131" s="9">
        <v>220000</v>
      </c>
      <c r="K131" s="9">
        <v>106400</v>
      </c>
    </row>
    <row r="132" spans="1:11" x14ac:dyDescent="0.2">
      <c r="A132" s="48">
        <v>44</v>
      </c>
      <c r="B132" s="49" t="s">
        <v>19</v>
      </c>
      <c r="C132" s="9">
        <v>29</v>
      </c>
      <c r="D132" s="9">
        <v>0</v>
      </c>
      <c r="E132" s="9">
        <v>6</v>
      </c>
      <c r="F132" s="10">
        <f>SUM(C132:E132)</f>
        <v>35</v>
      </c>
      <c r="G132" s="10" t="s">
        <v>88</v>
      </c>
      <c r="H132" s="9">
        <v>6</v>
      </c>
      <c r="I132" s="9">
        <v>36000</v>
      </c>
      <c r="J132" s="9">
        <v>204000</v>
      </c>
      <c r="K132" s="9">
        <v>98000</v>
      </c>
    </row>
    <row r="133" spans="1:11" x14ac:dyDescent="0.2">
      <c r="A133" s="48">
        <v>45</v>
      </c>
      <c r="B133" s="49" t="s">
        <v>19</v>
      </c>
      <c r="C133" s="9">
        <v>43</v>
      </c>
      <c r="D133" s="9">
        <v>13</v>
      </c>
      <c r="E133" s="9">
        <v>5</v>
      </c>
      <c r="F133" s="10">
        <f>SUM(C133:E133)</f>
        <v>61</v>
      </c>
      <c r="G133" s="10" t="s">
        <v>136</v>
      </c>
      <c r="H133" s="9">
        <v>7</v>
      </c>
      <c r="I133" s="9">
        <v>30000</v>
      </c>
      <c r="J133" s="9">
        <v>348000</v>
      </c>
      <c r="K133" s="9">
        <v>189100</v>
      </c>
    </row>
    <row r="134" spans="1:11" x14ac:dyDescent="0.2">
      <c r="A134" s="50"/>
      <c r="B134" s="51" t="s">
        <v>5</v>
      </c>
      <c r="C134" s="52">
        <f>SUM(C131:C133)</f>
        <v>105</v>
      </c>
      <c r="D134" s="52">
        <f>SUM(D131:D133)</f>
        <v>13</v>
      </c>
      <c r="E134" s="52">
        <f>SUM(E131:E133)</f>
        <v>16</v>
      </c>
      <c r="F134" s="52">
        <f>SUM(F131:F133)</f>
        <v>134</v>
      </c>
      <c r="G134" s="53"/>
      <c r="H134" s="52"/>
      <c r="I134" s="52"/>
      <c r="J134" s="24">
        <f>SUM(J131:J133)</f>
        <v>772000</v>
      </c>
      <c r="K134" s="24">
        <f>SUM(K131:K133)</f>
        <v>393500</v>
      </c>
    </row>
    <row r="135" spans="1:11" x14ac:dyDescent="0.2">
      <c r="A135" s="75" t="s">
        <v>52</v>
      </c>
      <c r="B135" s="76"/>
      <c r="C135" s="76"/>
      <c r="D135" s="76"/>
      <c r="E135" s="76"/>
      <c r="F135" s="76"/>
      <c r="G135" s="76"/>
      <c r="H135" s="76"/>
      <c r="I135" s="76"/>
      <c r="J135" s="76"/>
      <c r="K135" s="76"/>
    </row>
    <row r="136" spans="1:11" x14ac:dyDescent="0.2">
      <c r="A136" s="76"/>
      <c r="B136" s="76"/>
      <c r="C136" s="76"/>
      <c r="D136" s="76"/>
      <c r="E136" s="76"/>
      <c r="F136" s="76"/>
      <c r="G136" s="76"/>
      <c r="H136" s="76"/>
      <c r="I136" s="76"/>
      <c r="J136" s="76"/>
      <c r="K136" s="76"/>
    </row>
    <row r="137" spans="1:11" x14ac:dyDescent="0.2">
      <c r="A137" s="48">
        <v>46</v>
      </c>
      <c r="B137" s="49" t="s">
        <v>53</v>
      </c>
      <c r="C137" s="9">
        <v>65</v>
      </c>
      <c r="D137" s="9">
        <v>8</v>
      </c>
      <c r="E137" s="9">
        <v>10</v>
      </c>
      <c r="F137" s="10">
        <v>75</v>
      </c>
      <c r="G137" s="74" t="s">
        <v>40</v>
      </c>
      <c r="H137" s="9">
        <v>7</v>
      </c>
      <c r="I137" s="9">
        <v>24000</v>
      </c>
      <c r="J137" s="9">
        <v>270000</v>
      </c>
      <c r="K137" s="9">
        <v>270000</v>
      </c>
    </row>
    <row r="138" spans="1:11" s="14" customFormat="1" x14ac:dyDescent="0.2">
      <c r="A138" s="50"/>
      <c r="B138" s="51" t="s">
        <v>5</v>
      </c>
      <c r="C138" s="52">
        <f>C137</f>
        <v>65</v>
      </c>
      <c r="D138" s="52">
        <f>D137</f>
        <v>8</v>
      </c>
      <c r="E138" s="52">
        <f>E137</f>
        <v>10</v>
      </c>
      <c r="F138" s="53">
        <f>F137</f>
        <v>75</v>
      </c>
      <c r="G138" s="53"/>
      <c r="H138" s="52"/>
      <c r="I138" s="52"/>
      <c r="J138" s="24">
        <f>SUM(J137)</f>
        <v>270000</v>
      </c>
      <c r="K138" s="24">
        <f>SUM(K137:K137)</f>
        <v>270000</v>
      </c>
    </row>
    <row r="139" spans="1:11" x14ac:dyDescent="0.2">
      <c r="A139" s="75" t="s">
        <v>43</v>
      </c>
      <c r="B139" s="76"/>
      <c r="C139" s="76"/>
      <c r="D139" s="76"/>
      <c r="E139" s="76"/>
      <c r="F139" s="76"/>
      <c r="G139" s="76"/>
      <c r="H139" s="76"/>
      <c r="I139" s="76"/>
      <c r="J139" s="76"/>
      <c r="K139" s="76"/>
    </row>
    <row r="140" spans="1:11" x14ac:dyDescent="0.2">
      <c r="A140" s="76"/>
      <c r="B140" s="76"/>
      <c r="C140" s="76"/>
      <c r="D140" s="76"/>
      <c r="E140" s="76"/>
      <c r="F140" s="76"/>
      <c r="G140" s="76"/>
      <c r="H140" s="76"/>
      <c r="I140" s="76"/>
      <c r="J140" s="76"/>
      <c r="K140" s="76"/>
    </row>
    <row r="141" spans="1:11" x14ac:dyDescent="0.2">
      <c r="A141" s="48">
        <v>47</v>
      </c>
      <c r="B141" s="49" t="s">
        <v>39</v>
      </c>
      <c r="C141" s="9">
        <v>40</v>
      </c>
      <c r="D141" s="54">
        <v>0</v>
      </c>
      <c r="E141" s="9">
        <v>18</v>
      </c>
      <c r="F141" s="10">
        <f>SUM(C141:E141)</f>
        <v>58</v>
      </c>
      <c r="G141" s="10" t="s">
        <v>98</v>
      </c>
      <c r="H141" s="9">
        <v>10</v>
      </c>
      <c r="I141" s="9">
        <v>37700</v>
      </c>
      <c r="J141" s="9">
        <v>498200</v>
      </c>
      <c r="K141" s="9">
        <v>174000</v>
      </c>
    </row>
    <row r="142" spans="1:11" x14ac:dyDescent="0.2">
      <c r="A142" s="48">
        <v>48</v>
      </c>
      <c r="B142" s="49" t="s">
        <v>39</v>
      </c>
      <c r="C142" s="9">
        <v>25</v>
      </c>
      <c r="D142" s="70">
        <v>0</v>
      </c>
      <c r="E142" s="9">
        <v>9</v>
      </c>
      <c r="F142" s="10">
        <f>SUM(C142:E142)</f>
        <v>34</v>
      </c>
      <c r="G142" s="10" t="s">
        <v>97</v>
      </c>
      <c r="H142" s="9">
        <v>10</v>
      </c>
      <c r="I142" s="9">
        <v>40200</v>
      </c>
      <c r="J142" s="9">
        <v>365100</v>
      </c>
      <c r="K142" s="9">
        <v>102000</v>
      </c>
    </row>
    <row r="143" spans="1:11" x14ac:dyDescent="0.2">
      <c r="A143" s="48"/>
      <c r="B143" s="51" t="s">
        <v>5</v>
      </c>
      <c r="C143" s="52">
        <f>SUM(C141:C142)</f>
        <v>65</v>
      </c>
      <c r="D143" s="72">
        <f t="shared" ref="D143:F143" si="2">SUM(D141:D142)</f>
        <v>0</v>
      </c>
      <c r="E143" s="52">
        <f t="shared" si="2"/>
        <v>27</v>
      </c>
      <c r="F143" s="52">
        <f t="shared" si="2"/>
        <v>92</v>
      </c>
      <c r="G143" s="10"/>
      <c r="H143" s="9"/>
      <c r="I143" s="9"/>
      <c r="J143" s="24">
        <f>SUM(J141:J142)</f>
        <v>863300</v>
      </c>
      <c r="K143" s="24">
        <f>SUM(K141:K142)</f>
        <v>276000</v>
      </c>
    </row>
    <row r="144" spans="1:11" x14ac:dyDescent="0.2">
      <c r="A144" s="75" t="s">
        <v>37</v>
      </c>
      <c r="B144" s="76"/>
      <c r="C144" s="76"/>
      <c r="D144" s="76"/>
      <c r="E144" s="76"/>
      <c r="F144" s="76"/>
      <c r="G144" s="76"/>
      <c r="H144" s="76"/>
      <c r="I144" s="76"/>
      <c r="J144" s="76"/>
      <c r="K144" s="76"/>
    </row>
    <row r="145" spans="1:11" x14ac:dyDescent="0.2">
      <c r="A145" s="76"/>
      <c r="B145" s="76"/>
      <c r="C145" s="76"/>
      <c r="D145" s="76"/>
      <c r="E145" s="76"/>
      <c r="F145" s="76"/>
      <c r="G145" s="76"/>
      <c r="H145" s="76"/>
      <c r="I145" s="76"/>
      <c r="J145" s="76"/>
      <c r="K145" s="76"/>
    </row>
    <row r="146" spans="1:11" x14ac:dyDescent="0.2">
      <c r="A146" s="48">
        <v>49</v>
      </c>
      <c r="B146" s="49" t="s">
        <v>31</v>
      </c>
      <c r="C146" s="9">
        <v>2</v>
      </c>
      <c r="D146" s="9">
        <v>16</v>
      </c>
      <c r="E146" s="9">
        <v>1</v>
      </c>
      <c r="F146" s="10">
        <f>SUM(C146:E146)</f>
        <v>19</v>
      </c>
      <c r="G146" s="10" t="s">
        <v>58</v>
      </c>
      <c r="H146" s="9">
        <v>7</v>
      </c>
      <c r="I146" s="9">
        <v>56000</v>
      </c>
      <c r="J146" s="9">
        <v>171000</v>
      </c>
      <c r="K146" s="9">
        <v>39900</v>
      </c>
    </row>
    <row r="147" spans="1:11" x14ac:dyDescent="0.2">
      <c r="A147" s="48">
        <v>50</v>
      </c>
      <c r="B147" s="49" t="s">
        <v>31</v>
      </c>
      <c r="C147" s="9">
        <v>57</v>
      </c>
      <c r="D147" s="9">
        <v>0</v>
      </c>
      <c r="E147" s="9">
        <v>4</v>
      </c>
      <c r="F147" s="10">
        <f>SUM(C147:E147)</f>
        <v>61</v>
      </c>
      <c r="G147" s="10" t="s">
        <v>23</v>
      </c>
      <c r="H147" s="9">
        <v>6</v>
      </c>
      <c r="I147" s="9">
        <v>39500</v>
      </c>
      <c r="J147" s="9">
        <v>243500</v>
      </c>
      <c r="K147" s="9">
        <v>109800</v>
      </c>
    </row>
    <row r="148" spans="1:11" s="14" customFormat="1" x14ac:dyDescent="0.2">
      <c r="A148" s="48"/>
      <c r="B148" s="51" t="s">
        <v>5</v>
      </c>
      <c r="C148" s="52">
        <f>SUM(C146:C147)</f>
        <v>59</v>
      </c>
      <c r="D148" s="52">
        <f>SUM(D146:D147)</f>
        <v>16</v>
      </c>
      <c r="E148" s="52">
        <f>SUM(E146:E147)</f>
        <v>5</v>
      </c>
      <c r="F148" s="52">
        <f>SUM(F146:F147)</f>
        <v>80</v>
      </c>
      <c r="G148" s="10"/>
      <c r="H148" s="9"/>
      <c r="I148" s="9"/>
      <c r="J148" s="24">
        <f>SUM(J146:J147)</f>
        <v>414500</v>
      </c>
      <c r="K148" s="24">
        <f>SUM(K146:K147)</f>
        <v>149700</v>
      </c>
    </row>
    <row r="149" spans="1:11" s="25" customFormat="1" x14ac:dyDescent="0.2">
      <c r="A149" s="75" t="s">
        <v>137</v>
      </c>
      <c r="B149" s="76"/>
      <c r="C149" s="76"/>
      <c r="D149" s="76"/>
      <c r="E149" s="76"/>
      <c r="F149" s="76"/>
      <c r="G149" s="76"/>
      <c r="H149" s="76"/>
      <c r="I149" s="76"/>
      <c r="J149" s="76"/>
      <c r="K149" s="76"/>
    </row>
    <row r="150" spans="1:11" s="25" customFormat="1" x14ac:dyDescent="0.2">
      <c r="A150" s="76"/>
      <c r="B150" s="76"/>
      <c r="C150" s="76"/>
      <c r="D150" s="76"/>
      <c r="E150" s="76"/>
      <c r="F150" s="76"/>
      <c r="G150" s="76"/>
      <c r="H150" s="76"/>
      <c r="I150" s="76"/>
      <c r="J150" s="76"/>
      <c r="K150" s="76"/>
    </row>
    <row r="151" spans="1:11" s="25" customFormat="1" x14ac:dyDescent="0.2">
      <c r="A151" s="48">
        <v>51</v>
      </c>
      <c r="B151" s="49" t="s">
        <v>115</v>
      </c>
      <c r="C151" s="9">
        <v>18</v>
      </c>
      <c r="D151" s="9">
        <v>14</v>
      </c>
      <c r="E151" s="9">
        <v>4</v>
      </c>
      <c r="F151" s="10">
        <f>SUM(C151:E151)</f>
        <v>36</v>
      </c>
      <c r="G151" s="10" t="s">
        <v>74</v>
      </c>
      <c r="H151" s="9">
        <v>5</v>
      </c>
      <c r="I151" s="9">
        <v>50400</v>
      </c>
      <c r="J151" s="9">
        <v>540000</v>
      </c>
      <c r="K151" s="9">
        <v>54000</v>
      </c>
    </row>
    <row r="152" spans="1:11" s="46" customFormat="1" x14ac:dyDescent="0.2">
      <c r="A152" s="48"/>
      <c r="B152" s="51" t="s">
        <v>5</v>
      </c>
      <c r="C152" s="52">
        <f>SUM(C151:C151)</f>
        <v>18</v>
      </c>
      <c r="D152" s="52">
        <f>SUM(D151:D151)</f>
        <v>14</v>
      </c>
      <c r="E152" s="52">
        <f>SUM(E151:E151)</f>
        <v>4</v>
      </c>
      <c r="F152" s="52">
        <f>SUM(F151:F151)</f>
        <v>36</v>
      </c>
      <c r="G152" s="10"/>
      <c r="H152" s="9"/>
      <c r="I152" s="9"/>
      <c r="J152" s="24">
        <f>SUM(J151:J151)</f>
        <v>540000</v>
      </c>
      <c r="K152" s="24">
        <f>SUM(K151:K151)</f>
        <v>54000</v>
      </c>
    </row>
    <row r="153" spans="1:11" s="46" customFormat="1" x14ac:dyDescent="0.2">
      <c r="A153" s="75" t="s">
        <v>60</v>
      </c>
      <c r="B153" s="76"/>
      <c r="C153" s="76"/>
      <c r="D153" s="76"/>
      <c r="E153" s="76"/>
      <c r="F153" s="76"/>
      <c r="G153" s="76"/>
      <c r="H153" s="76"/>
      <c r="I153" s="76"/>
      <c r="J153" s="76"/>
      <c r="K153" s="76"/>
    </row>
    <row r="154" spans="1:11" s="46" customFormat="1" x14ac:dyDescent="0.2">
      <c r="A154" s="76"/>
      <c r="B154" s="76"/>
      <c r="C154" s="76"/>
      <c r="D154" s="76"/>
      <c r="E154" s="76"/>
      <c r="F154" s="76"/>
      <c r="G154" s="76"/>
      <c r="H154" s="76"/>
      <c r="I154" s="76"/>
      <c r="J154" s="76"/>
      <c r="K154" s="76"/>
    </row>
    <row r="155" spans="1:11" s="46" customFormat="1" x14ac:dyDescent="0.2">
      <c r="A155" s="48">
        <v>52</v>
      </c>
      <c r="B155" s="49" t="s">
        <v>14</v>
      </c>
      <c r="C155" s="9">
        <v>22</v>
      </c>
      <c r="D155" s="9">
        <v>1</v>
      </c>
      <c r="E155" s="9">
        <v>2</v>
      </c>
      <c r="F155" s="10">
        <f>SUM(C155:E155)</f>
        <v>25</v>
      </c>
      <c r="G155" s="10" t="s">
        <v>112</v>
      </c>
      <c r="H155" s="9">
        <v>11</v>
      </c>
      <c r="I155" s="9">
        <v>22800</v>
      </c>
      <c r="J155" s="9">
        <v>120000</v>
      </c>
      <c r="K155" s="9">
        <v>82500</v>
      </c>
    </row>
    <row r="156" spans="1:11" s="46" customFormat="1" x14ac:dyDescent="0.2">
      <c r="A156" s="48">
        <v>53</v>
      </c>
      <c r="B156" s="49" t="s">
        <v>14</v>
      </c>
      <c r="C156" s="9">
        <v>25</v>
      </c>
      <c r="D156" s="9">
        <v>3</v>
      </c>
      <c r="E156" s="9">
        <v>2</v>
      </c>
      <c r="F156" s="10">
        <f>SUM(C156:E156)</f>
        <v>30</v>
      </c>
      <c r="G156" s="10" t="s">
        <v>113</v>
      </c>
      <c r="H156" s="9">
        <v>6</v>
      </c>
      <c r="I156" s="9">
        <v>17500</v>
      </c>
      <c r="J156" s="9">
        <v>75000</v>
      </c>
      <c r="K156" s="9">
        <v>54000</v>
      </c>
    </row>
    <row r="157" spans="1:11" s="46" customFormat="1" x14ac:dyDescent="0.2">
      <c r="A157" s="55"/>
      <c r="B157" s="56" t="s">
        <v>5</v>
      </c>
      <c r="C157" s="57">
        <f>SUM(C155:C156)</f>
        <v>47</v>
      </c>
      <c r="D157" s="57">
        <f>SUM(D155:D156)</f>
        <v>4</v>
      </c>
      <c r="E157" s="57">
        <f>SUM(E155:E156)</f>
        <v>4</v>
      </c>
      <c r="F157" s="57">
        <f>SUM(F155:F156)</f>
        <v>55</v>
      </c>
      <c r="G157" s="58"/>
      <c r="H157" s="59"/>
      <c r="I157" s="59"/>
      <c r="J157" s="24">
        <f>SUM(J155:J156)</f>
        <v>195000</v>
      </c>
      <c r="K157" s="24">
        <f>SUM(K155:K156)</f>
        <v>136500</v>
      </c>
    </row>
    <row r="158" spans="1:11" s="46" customFormat="1" x14ac:dyDescent="0.2">
      <c r="A158" s="75" t="s">
        <v>156</v>
      </c>
      <c r="B158" s="76"/>
      <c r="C158" s="76"/>
      <c r="D158" s="76"/>
      <c r="E158" s="76"/>
      <c r="F158" s="76"/>
      <c r="G158" s="76"/>
      <c r="H158" s="76"/>
      <c r="I158" s="76"/>
      <c r="J158" s="76"/>
      <c r="K158" s="76"/>
    </row>
    <row r="159" spans="1:11" s="46" customFormat="1" x14ac:dyDescent="0.2">
      <c r="A159" s="76"/>
      <c r="B159" s="76"/>
      <c r="C159" s="76"/>
      <c r="D159" s="76"/>
      <c r="E159" s="76"/>
      <c r="F159" s="76"/>
      <c r="G159" s="76"/>
      <c r="H159" s="76"/>
      <c r="I159" s="76"/>
      <c r="J159" s="76"/>
      <c r="K159" s="76"/>
    </row>
    <row r="160" spans="1:11" s="46" customFormat="1" x14ac:dyDescent="0.2">
      <c r="A160" s="48">
        <v>54</v>
      </c>
      <c r="B160" s="49" t="s">
        <v>78</v>
      </c>
      <c r="C160" s="9">
        <v>27</v>
      </c>
      <c r="D160" s="9">
        <v>0</v>
      </c>
      <c r="E160" s="9">
        <v>5</v>
      </c>
      <c r="F160" s="9">
        <v>32</v>
      </c>
      <c r="G160" s="10" t="s">
        <v>79</v>
      </c>
      <c r="H160" s="9">
        <v>6</v>
      </c>
      <c r="I160" s="9">
        <v>38895</v>
      </c>
      <c r="J160" s="9">
        <v>250000</v>
      </c>
      <c r="K160" s="9">
        <v>57600</v>
      </c>
    </row>
    <row r="161" spans="1:12" s="46" customFormat="1" x14ac:dyDescent="0.2">
      <c r="A161" s="55"/>
      <c r="B161" s="51" t="s">
        <v>5</v>
      </c>
      <c r="C161" s="57">
        <f>SUM(C160:C160)</f>
        <v>27</v>
      </c>
      <c r="D161" s="57">
        <f>SUM(D160:D160)</f>
        <v>0</v>
      </c>
      <c r="E161" s="57">
        <f>SUM(E160:E160)</f>
        <v>5</v>
      </c>
      <c r="F161" s="57">
        <f>SUM(F160:F160)</f>
        <v>32</v>
      </c>
      <c r="G161" s="58"/>
      <c r="H161" s="59"/>
      <c r="I161" s="59"/>
      <c r="J161" s="24">
        <f>SUM(J160)</f>
        <v>250000</v>
      </c>
      <c r="K161" s="24">
        <f>SUM(K160:K160)</f>
        <v>57600</v>
      </c>
    </row>
    <row r="162" spans="1:12" s="25" customFormat="1" x14ac:dyDescent="0.2">
      <c r="A162" s="75" t="s">
        <v>55</v>
      </c>
      <c r="B162" s="76"/>
      <c r="C162" s="76"/>
      <c r="D162" s="76"/>
      <c r="E162" s="76"/>
      <c r="F162" s="76"/>
      <c r="G162" s="76"/>
      <c r="H162" s="76"/>
      <c r="I162" s="76"/>
      <c r="J162" s="76"/>
      <c r="K162" s="76"/>
    </row>
    <row r="163" spans="1:12" s="25" customFormat="1" x14ac:dyDescent="0.2">
      <c r="A163" s="76"/>
      <c r="B163" s="76"/>
      <c r="C163" s="76"/>
      <c r="D163" s="76"/>
      <c r="E163" s="76"/>
      <c r="F163" s="76"/>
      <c r="G163" s="76"/>
      <c r="H163" s="76"/>
      <c r="I163" s="76"/>
      <c r="J163" s="76"/>
      <c r="K163" s="76"/>
    </row>
    <row r="164" spans="1:12" s="25" customFormat="1" x14ac:dyDescent="0.2">
      <c r="A164" s="48">
        <v>55</v>
      </c>
      <c r="B164" s="49" t="s">
        <v>65</v>
      </c>
      <c r="C164" s="9">
        <v>145</v>
      </c>
      <c r="D164" s="9">
        <v>0</v>
      </c>
      <c r="E164" s="9">
        <v>15</v>
      </c>
      <c r="F164" s="10">
        <f>SUM(C164:E164)</f>
        <v>160</v>
      </c>
      <c r="G164" s="10" t="s">
        <v>134</v>
      </c>
      <c r="H164" s="9">
        <v>13</v>
      </c>
      <c r="I164" s="9">
        <v>55000</v>
      </c>
      <c r="J164" s="9">
        <v>2184000</v>
      </c>
      <c r="K164" s="9">
        <v>624000</v>
      </c>
    </row>
    <row r="165" spans="1:12" s="46" customFormat="1" x14ac:dyDescent="0.2">
      <c r="A165" s="48"/>
      <c r="B165" s="51" t="s">
        <v>5</v>
      </c>
      <c r="C165" s="52">
        <f>SUM(C164:C164)</f>
        <v>145</v>
      </c>
      <c r="D165" s="52">
        <f>SUM(D164:D164)</f>
        <v>0</v>
      </c>
      <c r="E165" s="52">
        <f>SUM(E164:E164)</f>
        <v>15</v>
      </c>
      <c r="F165" s="52">
        <f>SUM(F164:F164)</f>
        <v>160</v>
      </c>
      <c r="G165" s="10"/>
      <c r="H165" s="9"/>
      <c r="I165" s="9"/>
      <c r="J165" s="24">
        <f>SUM(J164:J164)</f>
        <v>2184000</v>
      </c>
      <c r="K165" s="24">
        <f>SUM(K164:K164)</f>
        <v>624000</v>
      </c>
    </row>
    <row r="166" spans="1:12" s="14" customFormat="1" x14ac:dyDescent="0.2">
      <c r="A166" s="75" t="s">
        <v>145</v>
      </c>
      <c r="B166" s="76"/>
      <c r="C166" s="76"/>
      <c r="D166" s="76"/>
      <c r="E166" s="76"/>
      <c r="F166" s="76"/>
      <c r="G166" s="76"/>
      <c r="H166" s="76"/>
      <c r="I166" s="76"/>
      <c r="J166" s="76"/>
      <c r="K166" s="76"/>
      <c r="L166" s="46"/>
    </row>
    <row r="167" spans="1:12" s="14" customFormat="1" x14ac:dyDescent="0.2">
      <c r="A167" s="76"/>
      <c r="B167" s="76"/>
      <c r="C167" s="76"/>
      <c r="D167" s="76"/>
      <c r="E167" s="76"/>
      <c r="F167" s="76"/>
      <c r="G167" s="76"/>
      <c r="H167" s="76"/>
      <c r="I167" s="76"/>
      <c r="J167" s="76"/>
      <c r="K167" s="76"/>
      <c r="L167" s="46"/>
    </row>
    <row r="168" spans="1:12" s="14" customFormat="1" x14ac:dyDescent="0.2">
      <c r="A168" s="48">
        <v>56</v>
      </c>
      <c r="B168" s="49" t="s">
        <v>62</v>
      </c>
      <c r="C168" s="9">
        <v>35</v>
      </c>
      <c r="D168" s="54" t="s">
        <v>63</v>
      </c>
      <c r="E168" s="9">
        <v>4</v>
      </c>
      <c r="F168" s="10">
        <f>SUM(C168:E168)</f>
        <v>39</v>
      </c>
      <c r="G168" s="10" t="s">
        <v>120</v>
      </c>
      <c r="H168" s="9">
        <v>6</v>
      </c>
      <c r="I168" s="9">
        <v>33300</v>
      </c>
      <c r="J168" s="9">
        <v>587000</v>
      </c>
      <c r="K168" s="9">
        <v>70200</v>
      </c>
      <c r="L168" s="46"/>
    </row>
    <row r="169" spans="1:12" s="14" customFormat="1" x14ac:dyDescent="0.2">
      <c r="A169" s="55"/>
      <c r="B169" s="56" t="s">
        <v>5</v>
      </c>
      <c r="C169" s="57">
        <f>SUM(C168:C168)</f>
        <v>35</v>
      </c>
      <c r="D169" s="60">
        <f>SUM(D168:D168)</f>
        <v>0</v>
      </c>
      <c r="E169" s="57">
        <f>SUM(E168:E168)</f>
        <v>4</v>
      </c>
      <c r="F169" s="57">
        <f>SUM(F168:F168)</f>
        <v>39</v>
      </c>
      <c r="G169" s="58"/>
      <c r="H169" s="59"/>
      <c r="I169" s="59"/>
      <c r="J169" s="24">
        <f>SUM(J168)</f>
        <v>587000</v>
      </c>
      <c r="K169" s="24">
        <f>SUM(K168:K168)</f>
        <v>70200</v>
      </c>
      <c r="L169" s="46"/>
    </row>
    <row r="170" spans="1:12" s="25" customFormat="1" x14ac:dyDescent="0.2">
      <c r="A170" s="75" t="s">
        <v>33</v>
      </c>
      <c r="B170" s="76"/>
      <c r="C170" s="76"/>
      <c r="D170" s="76"/>
      <c r="E170" s="76"/>
      <c r="F170" s="76"/>
      <c r="G170" s="76"/>
      <c r="H170" s="76"/>
      <c r="I170" s="76"/>
      <c r="J170" s="76"/>
      <c r="K170" s="76"/>
    </row>
    <row r="171" spans="1:12" s="25" customFormat="1" x14ac:dyDescent="0.2">
      <c r="A171" s="76"/>
      <c r="B171" s="76"/>
      <c r="C171" s="76"/>
      <c r="D171" s="76"/>
      <c r="E171" s="76"/>
      <c r="F171" s="76"/>
      <c r="G171" s="76"/>
      <c r="H171" s="76"/>
      <c r="I171" s="76"/>
      <c r="J171" s="76"/>
      <c r="K171" s="76"/>
    </row>
    <row r="172" spans="1:12" x14ac:dyDescent="0.2">
      <c r="A172" s="48">
        <v>57</v>
      </c>
      <c r="B172" s="49" t="s">
        <v>68</v>
      </c>
      <c r="C172" s="9">
        <v>52</v>
      </c>
      <c r="D172" s="9">
        <v>0</v>
      </c>
      <c r="E172" s="9">
        <v>4</v>
      </c>
      <c r="F172" s="10">
        <f>SUM(C172:E172)</f>
        <v>56</v>
      </c>
      <c r="G172" s="10" t="s">
        <v>143</v>
      </c>
      <c r="H172" s="9">
        <v>11</v>
      </c>
      <c r="I172" s="9">
        <v>34000</v>
      </c>
      <c r="J172" s="9">
        <v>460000</v>
      </c>
      <c r="K172" s="9">
        <v>240800</v>
      </c>
    </row>
    <row r="173" spans="1:12" x14ac:dyDescent="0.2">
      <c r="A173" s="48">
        <v>58</v>
      </c>
      <c r="B173" s="49" t="s">
        <v>68</v>
      </c>
      <c r="C173" s="9">
        <v>41</v>
      </c>
      <c r="D173" s="9">
        <v>0</v>
      </c>
      <c r="E173" s="9">
        <v>5</v>
      </c>
      <c r="F173" s="10">
        <f>SUM(C173:E173)</f>
        <v>46</v>
      </c>
      <c r="G173" s="10" t="s">
        <v>103</v>
      </c>
      <c r="H173" s="9">
        <v>11</v>
      </c>
      <c r="I173" s="9">
        <v>31000</v>
      </c>
      <c r="J173" s="9">
        <v>322000</v>
      </c>
      <c r="K173" s="9">
        <v>197800</v>
      </c>
    </row>
    <row r="174" spans="1:12" x14ac:dyDescent="0.2">
      <c r="A174" s="48">
        <v>59</v>
      </c>
      <c r="B174" s="49" t="s">
        <v>68</v>
      </c>
      <c r="C174" s="9">
        <v>48</v>
      </c>
      <c r="D174" s="9">
        <v>0</v>
      </c>
      <c r="E174" s="9">
        <v>5</v>
      </c>
      <c r="F174" s="10">
        <f>SUM(C174:E174)</f>
        <v>53</v>
      </c>
      <c r="G174" s="10" t="s">
        <v>104</v>
      </c>
      <c r="H174" s="9">
        <v>10</v>
      </c>
      <c r="I174" s="9">
        <v>38000</v>
      </c>
      <c r="J174" s="9">
        <v>377000</v>
      </c>
      <c r="K174" s="9">
        <v>212000</v>
      </c>
    </row>
    <row r="175" spans="1:12" x14ac:dyDescent="0.2">
      <c r="A175" s="48">
        <v>60</v>
      </c>
      <c r="B175" s="49" t="s">
        <v>68</v>
      </c>
      <c r="C175" s="9">
        <v>45</v>
      </c>
      <c r="D175" s="9">
        <v>0</v>
      </c>
      <c r="E175" s="9">
        <v>6</v>
      </c>
      <c r="F175" s="10">
        <f>SUM(C175:E175)</f>
        <v>51</v>
      </c>
      <c r="G175" s="10" t="s">
        <v>139</v>
      </c>
      <c r="H175" s="9">
        <v>14</v>
      </c>
      <c r="I175" s="9">
        <v>40000</v>
      </c>
      <c r="J175" s="9">
        <v>512000</v>
      </c>
      <c r="K175" s="9">
        <v>265200</v>
      </c>
    </row>
    <row r="176" spans="1:12" s="14" customFormat="1" x14ac:dyDescent="0.2">
      <c r="A176" s="48"/>
      <c r="B176" s="51" t="s">
        <v>5</v>
      </c>
      <c r="C176" s="52">
        <f>SUM(C172:C175)</f>
        <v>186</v>
      </c>
      <c r="D176" s="52">
        <f t="shared" ref="D176:F176" si="3">SUM(D172:D175)</f>
        <v>0</v>
      </c>
      <c r="E176" s="52">
        <f t="shared" si="3"/>
        <v>20</v>
      </c>
      <c r="F176" s="52">
        <f t="shared" si="3"/>
        <v>206</v>
      </c>
      <c r="G176" s="10"/>
      <c r="H176" s="9"/>
      <c r="I176" s="9"/>
      <c r="J176" s="24">
        <f>SUM(J172:J175)</f>
        <v>1671000</v>
      </c>
      <c r="K176" s="24">
        <f>SUM(K172:K175)</f>
        <v>915800</v>
      </c>
    </row>
    <row r="177" spans="1:11" x14ac:dyDescent="0.2">
      <c r="A177" s="75" t="s">
        <v>146</v>
      </c>
      <c r="B177" s="76"/>
      <c r="C177" s="76"/>
      <c r="D177" s="76"/>
      <c r="E177" s="76"/>
      <c r="F177" s="76"/>
      <c r="G177" s="76"/>
      <c r="H177" s="76"/>
      <c r="I177" s="76"/>
      <c r="J177" s="76"/>
      <c r="K177" s="76"/>
    </row>
    <row r="178" spans="1:11" x14ac:dyDescent="0.2">
      <c r="A178" s="76"/>
      <c r="B178" s="76"/>
      <c r="C178" s="76"/>
      <c r="D178" s="76"/>
      <c r="E178" s="76"/>
      <c r="F178" s="76"/>
      <c r="G178" s="76"/>
      <c r="H178" s="76"/>
      <c r="I178" s="76"/>
      <c r="J178" s="76"/>
      <c r="K178" s="76"/>
    </row>
    <row r="179" spans="1:11" x14ac:dyDescent="0.2">
      <c r="A179" s="48">
        <v>61</v>
      </c>
      <c r="B179" s="49" t="s">
        <v>34</v>
      </c>
      <c r="C179" s="9">
        <v>54</v>
      </c>
      <c r="D179" s="9">
        <v>0</v>
      </c>
      <c r="E179" s="9">
        <v>6</v>
      </c>
      <c r="F179" s="10">
        <f>SUM(C179:E179)</f>
        <v>60</v>
      </c>
      <c r="G179" s="10" t="s">
        <v>114</v>
      </c>
      <c r="H179" s="9">
        <v>6</v>
      </c>
      <c r="I179" s="9">
        <v>33500</v>
      </c>
      <c r="J179" s="9">
        <v>330000</v>
      </c>
      <c r="K179" s="9">
        <v>108000</v>
      </c>
    </row>
    <row r="180" spans="1:11" s="14" customFormat="1" x14ac:dyDescent="0.2">
      <c r="A180" s="55"/>
      <c r="B180" s="56" t="s">
        <v>5</v>
      </c>
      <c r="C180" s="57">
        <f>SUM(C179)</f>
        <v>54</v>
      </c>
      <c r="D180" s="57">
        <f>SUM(D179)</f>
        <v>0</v>
      </c>
      <c r="E180" s="57">
        <f>SUM(E179)</f>
        <v>6</v>
      </c>
      <c r="F180" s="57">
        <f>SUM(F179)</f>
        <v>60</v>
      </c>
      <c r="G180" s="59"/>
      <c r="H180" s="59"/>
      <c r="I180" s="59"/>
      <c r="J180" s="61">
        <f>SUM(J179)</f>
        <v>330000</v>
      </c>
      <c r="K180" s="61">
        <f>SUM(K179:K179)</f>
        <v>108000</v>
      </c>
    </row>
    <row r="181" spans="1:11" x14ac:dyDescent="0.2">
      <c r="A181" s="75" t="s">
        <v>138</v>
      </c>
      <c r="B181" s="76"/>
      <c r="C181" s="76"/>
      <c r="D181" s="76"/>
      <c r="E181" s="76"/>
      <c r="F181" s="76"/>
      <c r="G181" s="76"/>
      <c r="H181" s="76"/>
      <c r="I181" s="76"/>
      <c r="J181" s="76"/>
      <c r="K181" s="76"/>
    </row>
    <row r="182" spans="1:11" x14ac:dyDescent="0.2">
      <c r="A182" s="76"/>
      <c r="B182" s="76"/>
      <c r="C182" s="76"/>
      <c r="D182" s="76"/>
      <c r="E182" s="76"/>
      <c r="F182" s="76"/>
      <c r="G182" s="76"/>
      <c r="H182" s="76"/>
      <c r="I182" s="76"/>
      <c r="J182" s="76"/>
      <c r="K182" s="76"/>
    </row>
    <row r="183" spans="1:11" x14ac:dyDescent="0.2">
      <c r="A183" s="48">
        <v>62</v>
      </c>
      <c r="B183" s="49" t="s">
        <v>56</v>
      </c>
      <c r="C183" s="9">
        <v>40</v>
      </c>
      <c r="D183" s="9">
        <v>0</v>
      </c>
      <c r="E183" s="9">
        <v>4</v>
      </c>
      <c r="F183" s="10">
        <v>44</v>
      </c>
      <c r="G183" s="10" t="s">
        <v>94</v>
      </c>
      <c r="H183" s="9">
        <v>6</v>
      </c>
      <c r="I183" s="9">
        <v>34500</v>
      </c>
      <c r="J183" s="9">
        <v>200000</v>
      </c>
      <c r="K183" s="9">
        <v>79200</v>
      </c>
    </row>
    <row r="184" spans="1:11" x14ac:dyDescent="0.2">
      <c r="A184" s="48">
        <v>63</v>
      </c>
      <c r="B184" s="49" t="s">
        <v>56</v>
      </c>
      <c r="C184" s="9">
        <v>40</v>
      </c>
      <c r="D184" s="9">
        <v>0</v>
      </c>
      <c r="E184" s="9">
        <v>4</v>
      </c>
      <c r="F184" s="10">
        <v>44</v>
      </c>
      <c r="G184" s="10" t="s">
        <v>95</v>
      </c>
      <c r="H184" s="9">
        <v>6</v>
      </c>
      <c r="I184" s="9">
        <v>34500</v>
      </c>
      <c r="J184" s="9">
        <v>200000</v>
      </c>
      <c r="K184" s="9">
        <v>79200</v>
      </c>
    </row>
    <row r="185" spans="1:11" x14ac:dyDescent="0.2">
      <c r="A185" s="48">
        <v>64</v>
      </c>
      <c r="B185" s="49" t="s">
        <v>56</v>
      </c>
      <c r="C185" s="9">
        <v>50</v>
      </c>
      <c r="D185" s="9">
        <v>0</v>
      </c>
      <c r="E185" s="9">
        <v>4</v>
      </c>
      <c r="F185" s="10">
        <v>54</v>
      </c>
      <c r="G185" s="10" t="s">
        <v>96</v>
      </c>
      <c r="H185" s="9">
        <v>6</v>
      </c>
      <c r="I185" s="9">
        <v>34500</v>
      </c>
      <c r="J185" s="9">
        <v>250000</v>
      </c>
      <c r="K185" s="9">
        <v>97200</v>
      </c>
    </row>
    <row r="186" spans="1:11" s="14" customFormat="1" x14ac:dyDescent="0.2">
      <c r="A186" s="48"/>
      <c r="B186" s="51" t="s">
        <v>5</v>
      </c>
      <c r="C186" s="52">
        <f>SUM(C183:C185)</f>
        <v>130</v>
      </c>
      <c r="D186" s="52">
        <f>SUM(D183:D185)</f>
        <v>0</v>
      </c>
      <c r="E186" s="52">
        <f>SUM(E183:E185)</f>
        <v>12</v>
      </c>
      <c r="F186" s="52">
        <f>SUM(F183:F185)</f>
        <v>142</v>
      </c>
      <c r="G186" s="10"/>
      <c r="H186" s="9"/>
      <c r="I186" s="9"/>
      <c r="J186" s="24">
        <f>SUM(J183:J185)</f>
        <v>650000</v>
      </c>
      <c r="K186" s="24">
        <f>SUM(K183:K185)</f>
        <v>255600</v>
      </c>
    </row>
    <row r="187" spans="1:11" s="14" customFormat="1" x14ac:dyDescent="0.2">
      <c r="A187" s="5"/>
      <c r="B187" s="11"/>
      <c r="C187" s="12"/>
      <c r="D187" s="12"/>
      <c r="E187" s="12"/>
      <c r="F187" s="12"/>
      <c r="G187" s="8"/>
      <c r="H187" s="7"/>
      <c r="I187" s="7"/>
      <c r="J187" s="13"/>
      <c r="K187" s="13"/>
    </row>
    <row r="188" spans="1:11" x14ac:dyDescent="0.2">
      <c r="A188" s="47"/>
      <c r="B188" s="47" t="s">
        <v>8</v>
      </c>
      <c r="C188" s="16">
        <f>C186+C180+C176+C169+C165+C161+C157+C152+C148+C143+C138+C134+C128+C124+C120</f>
        <v>1149</v>
      </c>
      <c r="D188" s="16">
        <f>D186+D180+D176+D169+D165+D161+D157+D152+D148+D143+D138+D134+D128+D124+D120</f>
        <v>60</v>
      </c>
      <c r="E188" s="16">
        <f>E186+E180+E176+E169+E165+E161+E157+E152+E148+E143+E138+E134+E128+E124+E120</f>
        <v>156</v>
      </c>
      <c r="F188" s="16">
        <f>F186+F180+F176+F169+F165+F161+F157+F152+F148+F143+F138+F134+F128+F124+F120</f>
        <v>1357</v>
      </c>
      <c r="G188" s="20"/>
      <c r="H188" s="21"/>
      <c r="I188" s="21"/>
      <c r="J188" s="16">
        <f>J186+J180+J176+J169+J165+J161+J157+J152+J148+J143+J138+J134+J128+J124+J120</f>
        <v>11044800</v>
      </c>
      <c r="K188" s="16">
        <f>K186+K180+K176+K169+K165+K161+K157+K152+K148+K143+K138+K134+K128+K124+K120</f>
        <v>4403500</v>
      </c>
    </row>
    <row r="189" spans="1:11" x14ac:dyDescent="0.2">
      <c r="A189" s="26"/>
      <c r="B189" s="27"/>
      <c r="C189" s="28"/>
      <c r="D189" s="29"/>
      <c r="E189" s="19"/>
      <c r="F189" s="15"/>
      <c r="G189" s="8"/>
      <c r="H189" s="7"/>
      <c r="I189" s="7"/>
      <c r="J189" s="30"/>
      <c r="K189" s="13"/>
    </row>
    <row r="190" spans="1:11" x14ac:dyDescent="0.2">
      <c r="A190" s="26"/>
      <c r="B190" s="27"/>
      <c r="C190" s="28"/>
      <c r="D190" s="29"/>
      <c r="E190" s="19"/>
      <c r="F190" s="15"/>
      <c r="G190" s="8"/>
      <c r="H190" s="7"/>
      <c r="I190" s="7"/>
      <c r="J190" s="30"/>
      <c r="K190" s="13"/>
    </row>
    <row r="191" spans="1:11" x14ac:dyDescent="0.2">
      <c r="A191" s="31"/>
      <c r="B191" s="2"/>
      <c r="C191" s="32"/>
      <c r="D191" s="32"/>
      <c r="E191" s="32"/>
      <c r="F191" s="33"/>
      <c r="G191" s="34"/>
      <c r="H191" s="32"/>
      <c r="I191" s="32"/>
      <c r="J191" s="32"/>
      <c r="K191" s="32"/>
    </row>
    <row r="192" spans="1:11" x14ac:dyDescent="0.2">
      <c r="A192" s="78" t="s">
        <v>9</v>
      </c>
      <c r="B192" s="78"/>
      <c r="C192" s="35">
        <f>SUM(C83)</f>
        <v>1657</v>
      </c>
      <c r="D192" s="35">
        <f>SUM(D83)</f>
        <v>40</v>
      </c>
      <c r="E192" s="35">
        <f>SUM(E83)</f>
        <v>149</v>
      </c>
      <c r="F192" s="35">
        <f>SUM(F83)</f>
        <v>1846</v>
      </c>
      <c r="G192" s="8"/>
      <c r="H192" s="7"/>
      <c r="I192" s="7"/>
      <c r="J192" s="35">
        <f>SUM(J83)</f>
        <v>6928380</v>
      </c>
      <c r="K192" s="35">
        <f>SUM(K83)</f>
        <v>4650300</v>
      </c>
    </row>
    <row r="193" spans="1:11" x14ac:dyDescent="0.2">
      <c r="A193" s="31"/>
      <c r="B193" s="2"/>
      <c r="C193" s="32"/>
      <c r="D193" s="32"/>
      <c r="E193" s="32"/>
      <c r="F193" s="33"/>
      <c r="G193" s="34"/>
      <c r="H193" s="32"/>
      <c r="I193" s="32"/>
      <c r="J193" s="32"/>
      <c r="K193" s="32"/>
    </row>
    <row r="194" spans="1:11" x14ac:dyDescent="0.2">
      <c r="A194" s="78" t="s">
        <v>36</v>
      </c>
      <c r="B194" s="78"/>
      <c r="C194" s="35">
        <f>C97</f>
        <v>80</v>
      </c>
      <c r="D194" s="35">
        <f>D97</f>
        <v>0</v>
      </c>
      <c r="E194" s="35">
        <f>E97</f>
        <v>15</v>
      </c>
      <c r="F194" s="35">
        <f>F97</f>
        <v>95</v>
      </c>
      <c r="G194" s="8"/>
      <c r="H194" s="7"/>
      <c r="I194" s="7"/>
      <c r="J194" s="36">
        <f>SUM(J97)</f>
        <v>325000</v>
      </c>
      <c r="K194" s="36">
        <f>SUM(K97)</f>
        <v>251800</v>
      </c>
    </row>
    <row r="195" spans="1:11" x14ac:dyDescent="0.2">
      <c r="A195" s="31"/>
      <c r="B195" s="2"/>
      <c r="C195" s="32"/>
      <c r="D195" s="32"/>
      <c r="E195" s="32"/>
      <c r="F195" s="33"/>
      <c r="G195" s="34"/>
      <c r="H195" s="32"/>
      <c r="I195" s="32"/>
      <c r="J195" s="32"/>
      <c r="K195" s="32"/>
    </row>
    <row r="196" spans="1:11" x14ac:dyDescent="0.2">
      <c r="A196" s="78" t="s">
        <v>11</v>
      </c>
      <c r="B196" s="78"/>
      <c r="C196" s="35">
        <f>SUM(C109)</f>
        <v>30</v>
      </c>
      <c r="D196" s="35">
        <f>SUM(D109)</f>
        <v>0</v>
      </c>
      <c r="E196" s="35">
        <f>SUM(E109)</f>
        <v>6</v>
      </c>
      <c r="F196" s="35">
        <f>SUM(F109)</f>
        <v>36</v>
      </c>
      <c r="G196" s="8"/>
      <c r="H196" s="7"/>
      <c r="I196" s="7"/>
      <c r="J196" s="35">
        <f>SUM(J109)</f>
        <v>858040</v>
      </c>
      <c r="K196" s="35">
        <f>SUM(K109)</f>
        <v>650000</v>
      </c>
    </row>
    <row r="197" spans="1:11" x14ac:dyDescent="0.2">
      <c r="A197" s="31"/>
      <c r="B197" s="2"/>
      <c r="C197" s="32"/>
      <c r="D197" s="32"/>
      <c r="E197" s="32"/>
      <c r="F197" s="33"/>
      <c r="G197" s="34"/>
      <c r="H197" s="32"/>
      <c r="I197" s="32"/>
      <c r="J197" s="32"/>
      <c r="K197" s="32"/>
    </row>
    <row r="198" spans="1:11" x14ac:dyDescent="0.2">
      <c r="A198" s="79" t="s">
        <v>8</v>
      </c>
      <c r="B198" s="79"/>
      <c r="C198" s="35">
        <f>SUM(C188)</f>
        <v>1149</v>
      </c>
      <c r="D198" s="35">
        <f t="shared" ref="D198:F198" si="4">SUM(D188)</f>
        <v>60</v>
      </c>
      <c r="E198" s="35">
        <f t="shared" si="4"/>
        <v>156</v>
      </c>
      <c r="F198" s="35">
        <f t="shared" si="4"/>
        <v>1357</v>
      </c>
      <c r="G198" s="8"/>
      <c r="H198" s="7"/>
      <c r="I198" s="7"/>
      <c r="J198" s="35">
        <f>SUM(J188)</f>
        <v>11044800</v>
      </c>
      <c r="K198" s="35">
        <f t="shared" ref="K198" si="5">SUM(K188)</f>
        <v>4403500</v>
      </c>
    </row>
    <row r="199" spans="1:11" ht="13.5" x14ac:dyDescent="0.25">
      <c r="A199" s="37"/>
      <c r="B199" s="38"/>
      <c r="C199" s="35"/>
      <c r="D199" s="35"/>
      <c r="E199" s="35"/>
      <c r="F199" s="39"/>
      <c r="G199" s="8"/>
      <c r="H199" s="7"/>
      <c r="I199" s="7"/>
      <c r="J199" s="40"/>
      <c r="K199" s="36"/>
    </row>
    <row r="200" spans="1:11" ht="14.25" x14ac:dyDescent="0.2">
      <c r="A200" s="80" t="s">
        <v>13</v>
      </c>
      <c r="B200" s="80"/>
      <c r="C200" s="41">
        <f>C192+C194+C196+C198</f>
        <v>2916</v>
      </c>
      <c r="D200" s="41">
        <f>D192+D194+D196+D198</f>
        <v>100</v>
      </c>
      <c r="E200" s="41">
        <f>E192+E194+E196+E198</f>
        <v>326</v>
      </c>
      <c r="F200" s="41">
        <f>F192+F194+F196+F198</f>
        <v>3334</v>
      </c>
      <c r="G200" s="42"/>
      <c r="H200" s="32"/>
      <c r="I200" s="32"/>
      <c r="J200" s="41">
        <f>J192+J194+J196+J198</f>
        <v>19156220</v>
      </c>
      <c r="K200" s="41">
        <f>K192+K196+K198+K194</f>
        <v>9955600</v>
      </c>
    </row>
    <row r="201" spans="1:11" x14ac:dyDescent="0.2">
      <c r="A201" s="43"/>
      <c r="C201" s="44"/>
      <c r="D201" s="44"/>
      <c r="E201" s="44"/>
      <c r="F201" s="3"/>
      <c r="G201" s="45"/>
      <c r="H201" s="44"/>
      <c r="I201" s="44"/>
      <c r="J201" s="44"/>
      <c r="K201" s="44"/>
    </row>
    <row r="202" spans="1:11" ht="14.25" x14ac:dyDescent="0.2">
      <c r="A202" s="77"/>
      <c r="B202" s="77"/>
      <c r="C202" s="44"/>
      <c r="D202" s="44"/>
      <c r="E202" s="44"/>
      <c r="F202" s="3"/>
      <c r="G202" s="45"/>
      <c r="H202" s="44"/>
      <c r="I202" s="44"/>
      <c r="J202" s="44"/>
      <c r="K202" s="44"/>
    </row>
    <row r="218" s="25" customFormat="1" x14ac:dyDescent="0.2"/>
    <row r="220" s="25" customFormat="1" x14ac:dyDescent="0.2"/>
    <row r="222" s="25" customFormat="1" x14ac:dyDescent="0.2"/>
    <row r="224" s="25" customFormat="1" x14ac:dyDescent="0.2"/>
    <row r="226" s="25" customFormat="1" x14ac:dyDescent="0.2"/>
    <row r="228" s="25" customFormat="1" x14ac:dyDescent="0.2"/>
    <row r="230" s="25" customFormat="1" x14ac:dyDescent="0.2"/>
    <row r="232" s="25" customFormat="1" x14ac:dyDescent="0.2"/>
    <row r="234" s="25" customFormat="1" x14ac:dyDescent="0.2"/>
    <row r="236" s="25" customFormat="1" x14ac:dyDescent="0.2"/>
    <row r="238" s="25" customFormat="1" x14ac:dyDescent="0.2"/>
    <row r="240" s="25" customFormat="1" x14ac:dyDescent="0.2"/>
    <row r="242" s="25" customFormat="1" x14ac:dyDescent="0.2"/>
    <row r="244" s="25" customFormat="1" x14ac:dyDescent="0.2"/>
  </sheetData>
  <mergeCells count="56">
    <mergeCell ref="A139:K140"/>
    <mergeCell ref="A162:K163"/>
    <mergeCell ref="A43:K44"/>
    <mergeCell ref="A26:K27"/>
    <mergeCell ref="A53:K54"/>
    <mergeCell ref="A135:K136"/>
    <mergeCell ref="A129:K130"/>
    <mergeCell ref="A114:K115"/>
    <mergeCell ref="A125:K126"/>
    <mergeCell ref="A112:K113"/>
    <mergeCell ref="A121:K122"/>
    <mergeCell ref="A6:K7"/>
    <mergeCell ref="A22:K23"/>
    <mergeCell ref="A10:K11"/>
    <mergeCell ref="A149:K150"/>
    <mergeCell ref="A18:K19"/>
    <mergeCell ref="A30:K31"/>
    <mergeCell ref="A39:K40"/>
    <mergeCell ref="A88:K89"/>
    <mergeCell ref="A92:K93"/>
    <mergeCell ref="A97:B97"/>
    <mergeCell ref="A57:K58"/>
    <mergeCell ref="A71:K72"/>
    <mergeCell ref="A104:K105"/>
    <mergeCell ref="A83:B83"/>
    <mergeCell ref="A86:K87"/>
    <mergeCell ref="A48:K49"/>
    <mergeCell ref="B1:B3"/>
    <mergeCell ref="A1:A3"/>
    <mergeCell ref="A4:K5"/>
    <mergeCell ref="K1:K3"/>
    <mergeCell ref="I1:I3"/>
    <mergeCell ref="D2:D3"/>
    <mergeCell ref="E2:E3"/>
    <mergeCell ref="C1:F1"/>
    <mergeCell ref="F2:F3"/>
    <mergeCell ref="C2:C3"/>
    <mergeCell ref="J1:J3"/>
    <mergeCell ref="H1:H3"/>
    <mergeCell ref="G1:G3"/>
    <mergeCell ref="A14:K15"/>
    <mergeCell ref="A202:B202"/>
    <mergeCell ref="A192:B192"/>
    <mergeCell ref="A144:K145"/>
    <mergeCell ref="A170:K171"/>
    <mergeCell ref="A177:K178"/>
    <mergeCell ref="A194:B194"/>
    <mergeCell ref="A196:B196"/>
    <mergeCell ref="A198:B198"/>
    <mergeCell ref="A200:B200"/>
    <mergeCell ref="A181:K182"/>
    <mergeCell ref="A166:K167"/>
    <mergeCell ref="A158:K159"/>
    <mergeCell ref="A153:K154"/>
    <mergeCell ref="A101:K102"/>
    <mergeCell ref="A77:K78"/>
  </mergeCells>
  <printOptions gridLines="1"/>
  <pageMargins left="0.25" right="0.25" top="0.75" bottom="0.75" header="0.3" footer="0.3"/>
  <pageSetup paperSize="9" scale="93" orientation="landscape" r:id="rId1"/>
  <headerFooter>
    <oddHeader>&amp;C&amp;"Arial CE,Félkövér"Szünidei tábori pályázatok 2017. évre</oddHeader>
    <oddFooter>&amp;P. oldal</oddFooter>
  </headerFooter>
  <rowBreaks count="5" manualBreakCount="5">
    <brk id="38" max="10" man="1"/>
    <brk id="76" max="10" man="1"/>
    <brk id="111" max="10" man="1"/>
    <brk id="153" max="10" man="1"/>
    <brk id="189" max="10" man="1"/>
  </rowBreaks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Tábor 2017 munkatábla</vt:lpstr>
      <vt:lpstr>'Tábor 2017 munkatábla'!Nyomtatási_terület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Kóródi Mariann</dc:creator>
  <cp:lastModifiedBy>Beda Judit</cp:lastModifiedBy>
  <cp:lastPrinted>2017-05-11T11:01:31Z</cp:lastPrinted>
  <dcterms:created xsi:type="dcterms:W3CDTF">2000-05-15T10:46:08Z</dcterms:created>
  <dcterms:modified xsi:type="dcterms:W3CDTF">2017-05-18T08:38:21Z</dcterms:modified>
</cp:coreProperties>
</file>